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a\Desktop\Работа\ОПП\"/>
    </mc:Choice>
  </mc:AlternateContent>
  <bookViews>
    <workbookView xWindow="0" yWindow="0" windowWidth="24000" windowHeight="9630"/>
  </bookViews>
  <sheets>
    <sheet name="Навчальний план" sheetId="3" r:id="rId1"/>
    <sheet name="Розподіл предметів по семестрах" sheetId="5" r:id="rId2"/>
    <sheet name="Робочий план 1ск курс 2022-2023" sheetId="6" r:id="rId3"/>
  </sheets>
  <calcPr calcId="162913"/>
</workbook>
</file>

<file path=xl/calcChain.xml><?xml version="1.0" encoding="utf-8"?>
<calcChain xmlns="http://schemas.openxmlformats.org/spreadsheetml/2006/main">
  <c r="BL47" i="6" l="1"/>
  <c r="BJ47" i="6"/>
  <c r="BH47" i="6"/>
  <c r="BF47" i="6"/>
  <c r="BD47" i="6"/>
  <c r="BB47" i="6"/>
  <c r="AZ47" i="6"/>
  <c r="AX47" i="6"/>
  <c r="AV47" i="6"/>
  <c r="AT47" i="6"/>
  <c r="AR47" i="6"/>
  <c r="AP47" i="6"/>
  <c r="AN47" i="6"/>
  <c r="AL47" i="6"/>
  <c r="AJ47" i="6"/>
  <c r="AH47" i="6"/>
  <c r="AF47" i="6"/>
  <c r="AD47" i="6"/>
  <c r="AB47" i="6"/>
  <c r="Z47" i="6"/>
  <c r="X47" i="6"/>
  <c r="V47" i="6"/>
  <c r="T47" i="6"/>
  <c r="R47" i="6"/>
  <c r="W44" i="3" l="1"/>
  <c r="W47" i="3"/>
  <c r="AT51" i="3"/>
  <c r="AJ139" i="3" l="1"/>
  <c r="Z30" i="3"/>
  <c r="Z31" i="3"/>
  <c r="J32" i="3"/>
  <c r="N32" i="3"/>
  <c r="R32" i="3"/>
  <c r="V32" i="3"/>
  <c r="F32" i="3"/>
  <c r="AR138" i="3"/>
  <c r="AV138" i="3"/>
  <c r="AZ138" i="3"/>
  <c r="AN138" i="3"/>
  <c r="S47" i="3"/>
  <c r="AJ140" i="3"/>
  <c r="AJ141" i="3"/>
  <c r="AL128" i="3"/>
  <c r="AJ128" i="3"/>
  <c r="AF128" i="3"/>
  <c r="AD128" i="3"/>
  <c r="AB128" i="3"/>
  <c r="AJ138" i="3" l="1"/>
  <c r="I18" i="5"/>
  <c r="H18" i="5"/>
  <c r="G18" i="5"/>
  <c r="G28" i="5" s="1"/>
  <c r="H43" i="5"/>
  <c r="G43" i="5"/>
  <c r="I43" i="5"/>
  <c r="AJ126" i="3"/>
  <c r="AJ125" i="3"/>
  <c r="AJ124" i="3"/>
  <c r="AJ123" i="3"/>
  <c r="AJ122" i="3"/>
  <c r="AJ121" i="3"/>
  <c r="AJ120" i="3"/>
  <c r="AJ119" i="3"/>
  <c r="AJ118" i="3"/>
  <c r="AJ117" i="3"/>
  <c r="AJ116" i="3"/>
  <c r="AJ115" i="3"/>
  <c r="AJ114" i="3"/>
  <c r="AJ113" i="3"/>
  <c r="AJ112" i="3"/>
  <c r="AJ111" i="3"/>
  <c r="AJ110" i="3"/>
  <c r="AJ109" i="3"/>
  <c r="AJ108" i="3"/>
  <c r="AJ106" i="3"/>
  <c r="AJ105" i="3"/>
  <c r="AJ104" i="3"/>
  <c r="AJ103" i="3"/>
  <c r="AJ102" i="3"/>
  <c r="AJ101" i="3"/>
  <c r="AJ100" i="3"/>
  <c r="AJ99" i="3"/>
  <c r="G53" i="5" l="1"/>
  <c r="C57" i="5"/>
  <c r="G62" i="5" s="1"/>
  <c r="I53" i="5"/>
  <c r="E57" i="5"/>
  <c r="H53" i="5"/>
  <c r="D57" i="5"/>
  <c r="AJ75" i="3"/>
  <c r="AJ76" i="3"/>
  <c r="AJ77" i="3"/>
  <c r="AJ78" i="3"/>
  <c r="AL78" i="3"/>
  <c r="AJ79" i="3"/>
  <c r="AL79" i="3"/>
  <c r="AJ80" i="3"/>
  <c r="AJ81" i="3"/>
  <c r="AJ82" i="3"/>
  <c r="AJ69" i="3"/>
  <c r="AJ70" i="3"/>
  <c r="AJ71" i="3"/>
  <c r="AJ72" i="3"/>
  <c r="AJ73" i="3"/>
  <c r="AJ74" i="3"/>
  <c r="AJ67" i="3"/>
  <c r="AJ68" i="3"/>
  <c r="AB126" i="3" l="1"/>
  <c r="AL126" i="3" s="1"/>
  <c r="AB125" i="3"/>
  <c r="AL125" i="3" s="1"/>
  <c r="AB124" i="3"/>
  <c r="AL124" i="3" s="1"/>
  <c r="AB123" i="3"/>
  <c r="AL123" i="3" s="1"/>
  <c r="AB122" i="3"/>
  <c r="AL122" i="3" s="1"/>
  <c r="AB121" i="3"/>
  <c r="AL121" i="3" s="1"/>
  <c r="AB120" i="3"/>
  <c r="AL120" i="3" s="1"/>
  <c r="AB119" i="3"/>
  <c r="AL119" i="3" s="1"/>
  <c r="AB118" i="3"/>
  <c r="AL118" i="3" s="1"/>
  <c r="AB117" i="3"/>
  <c r="AL117" i="3" s="1"/>
  <c r="AB116" i="3"/>
  <c r="AL116" i="3" s="1"/>
  <c r="AB115" i="3"/>
  <c r="AL115" i="3" s="1"/>
  <c r="AB114" i="3"/>
  <c r="AL114" i="3" s="1"/>
  <c r="AB113" i="3"/>
  <c r="AL113" i="3" s="1"/>
  <c r="AB112" i="3"/>
  <c r="AL112" i="3" s="1"/>
  <c r="AB111" i="3"/>
  <c r="AL111" i="3" s="1"/>
  <c r="AB110" i="3"/>
  <c r="AL110" i="3" s="1"/>
  <c r="AB109" i="3"/>
  <c r="AL109" i="3" s="1"/>
  <c r="AB108" i="3"/>
  <c r="AL108" i="3" s="1"/>
  <c r="AB106" i="3"/>
  <c r="AL106" i="3" s="1"/>
  <c r="AB105" i="3"/>
  <c r="AL105" i="3" s="1"/>
  <c r="AB104" i="3"/>
  <c r="AL104" i="3" s="1"/>
  <c r="AB103" i="3"/>
  <c r="AL103" i="3" s="1"/>
  <c r="AB102" i="3"/>
  <c r="AL102" i="3" s="1"/>
  <c r="AB101" i="3"/>
  <c r="AL101" i="3" s="1"/>
  <c r="AB100" i="3"/>
  <c r="AL100" i="3" s="1"/>
  <c r="AB99" i="3"/>
  <c r="AL99" i="3" s="1"/>
  <c r="AB66" i="3"/>
  <c r="AL66" i="3" s="1"/>
  <c r="AB67" i="3"/>
  <c r="AL67" i="3" s="1"/>
  <c r="AB68" i="3"/>
  <c r="AL68" i="3" s="1"/>
  <c r="AB69" i="3"/>
  <c r="AL69" i="3" s="1"/>
  <c r="AB70" i="3"/>
  <c r="AL70" i="3" s="1"/>
  <c r="AB71" i="3"/>
  <c r="AL71" i="3" s="1"/>
  <c r="AB72" i="3"/>
  <c r="AL72" i="3" s="1"/>
  <c r="AB73" i="3"/>
  <c r="AL73" i="3" s="1"/>
  <c r="AB74" i="3"/>
  <c r="AL74" i="3" s="1"/>
  <c r="AB82" i="3"/>
  <c r="AL82" i="3" s="1"/>
  <c r="AB83" i="3"/>
  <c r="AL83" i="3" s="1"/>
  <c r="AJ83" i="3"/>
  <c r="AB84" i="3"/>
  <c r="AL84" i="3" s="1"/>
  <c r="AJ84" i="3"/>
  <c r="AB81" i="3"/>
  <c r="AL81" i="3" s="1"/>
  <c r="AB85" i="3"/>
  <c r="AL85" i="3" s="1"/>
  <c r="AJ85" i="3"/>
  <c r="AX50" i="3" l="1"/>
  <c r="AX49" i="3"/>
  <c r="W50" i="3"/>
  <c r="W49" i="3"/>
  <c r="AN86" i="3"/>
  <c r="AX51" i="3" l="1"/>
  <c r="AA50" i="3" s="1"/>
  <c r="AT48" i="3"/>
  <c r="R136" i="3"/>
  <c r="T136" i="3"/>
  <c r="AX44" i="3"/>
  <c r="AT44" i="3"/>
  <c r="BB50" i="3" l="1"/>
  <c r="AA49" i="3"/>
  <c r="BB49" i="3"/>
  <c r="AX48" i="3"/>
  <c r="BB47" i="3" s="1"/>
  <c r="BB86" i="3"/>
  <c r="AZ86" i="3"/>
  <c r="AX86" i="3"/>
  <c r="AV86" i="3"/>
  <c r="AT86" i="3"/>
  <c r="AR86" i="3"/>
  <c r="AP86" i="3"/>
  <c r="AH86" i="3"/>
  <c r="AF86" i="3"/>
  <c r="AD86" i="3"/>
  <c r="Z86" i="3"/>
  <c r="BB51" i="3" l="1"/>
  <c r="AA47" i="3"/>
  <c r="AT46" i="3"/>
  <c r="Z136" i="3"/>
  <c r="BB136" i="3"/>
  <c r="AZ136" i="3"/>
  <c r="AZ137" i="3" s="1"/>
  <c r="AX136" i="3"/>
  <c r="AF136" i="3"/>
  <c r="I52" i="5"/>
  <c r="H52" i="5"/>
  <c r="I27" i="5"/>
  <c r="H27" i="5"/>
  <c r="E27" i="5"/>
  <c r="D27" i="5"/>
  <c r="D56" i="5"/>
  <c r="C56" i="5"/>
  <c r="G61" i="5" s="1"/>
  <c r="E52" i="5"/>
  <c r="D52" i="5"/>
  <c r="AB75" i="3"/>
  <c r="AL75" i="3" s="1"/>
  <c r="AB76" i="3"/>
  <c r="AL76" i="3" s="1"/>
  <c r="AJ66" i="3"/>
  <c r="AD136" i="3" l="1"/>
  <c r="BB45" i="3"/>
  <c r="AP136" i="3"/>
  <c r="AT136" i="3"/>
  <c r="AN136" i="3"/>
  <c r="AR136" i="3"/>
  <c r="AH136" i="3"/>
  <c r="AV136" i="3"/>
  <c r="F57" i="5"/>
  <c r="F56" i="5"/>
  <c r="I28" i="5"/>
  <c r="E56" i="5"/>
  <c r="H28" i="5"/>
  <c r="AJ143" i="3"/>
  <c r="Z32" i="3" l="1"/>
  <c r="F58" i="5"/>
  <c r="G63" i="5"/>
  <c r="C58" i="5"/>
  <c r="G58" i="5" s="1"/>
  <c r="AJ142" i="3" l="1"/>
  <c r="AP39" i="3" l="1"/>
  <c r="AB80" i="3" l="1"/>
  <c r="AL80" i="3" s="1"/>
  <c r="AB77" i="3"/>
  <c r="AL77" i="3" s="1"/>
  <c r="AJ86" i="3" l="1"/>
  <c r="AJ136" i="3" s="1"/>
  <c r="AB86" i="3"/>
  <c r="AB136" i="3" l="1"/>
  <c r="AA45" i="3"/>
  <c r="AX46" i="3" l="1"/>
  <c r="AL86" i="3"/>
  <c r="AL136" i="3" s="1"/>
  <c r="BB44" i="3" l="1"/>
  <c r="AA44" i="3"/>
  <c r="AV137" i="3"/>
  <c r="AX137" i="3"/>
  <c r="AP137" i="3"/>
  <c r="AT137" i="3"/>
  <c r="BB137" i="3"/>
  <c r="AR137" i="3"/>
  <c r="AN137" i="3"/>
  <c r="AJ137" i="3" l="1"/>
  <c r="BB46" i="3" l="1"/>
  <c r="BB48" i="3" s="1"/>
</calcChain>
</file>

<file path=xl/sharedStrings.xml><?xml version="1.0" encoding="utf-8"?>
<sst xmlns="http://schemas.openxmlformats.org/spreadsheetml/2006/main" count="666" uniqueCount="325">
  <si>
    <t>МІНІСТЕРСТВО ОСВІТИ І НАУКИ УКРАЇНИ</t>
  </si>
  <si>
    <t>Розподіл за семестрами</t>
  </si>
  <si>
    <t>Години</t>
  </si>
  <si>
    <t>Кредити</t>
  </si>
  <si>
    <t>Лекції</t>
  </si>
  <si>
    <t>Самостійна робота</t>
  </si>
  <si>
    <t>1 курс</t>
  </si>
  <si>
    <t>2 курс</t>
  </si>
  <si>
    <t>3 курс</t>
  </si>
  <si>
    <t>4 курс</t>
  </si>
  <si>
    <t>з них:</t>
  </si>
  <si>
    <t>ПОГОДЖЕНО:</t>
  </si>
  <si>
    <t>ЗАТВЕРДЖУЮ</t>
  </si>
  <si>
    <t>Форма № Н-3.01</t>
  </si>
  <si>
    <t>1 ГРАФІК НАВЧАЛЬНОГО ПРОЦЕСУ</t>
  </si>
  <si>
    <t>Курс</t>
  </si>
  <si>
    <t>Разом</t>
  </si>
  <si>
    <t>4 АТЕСТАЦІЯ</t>
  </si>
  <si>
    <t>3 ПРАКТИКА</t>
  </si>
  <si>
    <t>Назва практики</t>
  </si>
  <si>
    <t>Семестр</t>
  </si>
  <si>
    <t>К</t>
  </si>
  <si>
    <t>С</t>
  </si>
  <si>
    <t>УМОВНІ ПОЗНАЧЕННЯ:</t>
  </si>
  <si>
    <t xml:space="preserve"> - </t>
  </si>
  <si>
    <t>теоретичне навчання</t>
  </si>
  <si>
    <t>канікули</t>
  </si>
  <si>
    <t>екзаменаційна сесія</t>
  </si>
  <si>
    <t>Н А В Ч А Л Ь Н И Й  П Л А Н</t>
  </si>
  <si>
    <t>Розподіл годин за тиждень</t>
  </si>
  <si>
    <t>Кількість годин</t>
  </si>
  <si>
    <t>Загальний обсяг</t>
  </si>
  <si>
    <t>аудиторних:</t>
  </si>
  <si>
    <t>Лабортаорні</t>
  </si>
  <si>
    <t>Екзамени</t>
  </si>
  <si>
    <t>Заліки</t>
  </si>
  <si>
    <t>Курсові</t>
  </si>
  <si>
    <t>проекти</t>
  </si>
  <si>
    <t>роботи</t>
  </si>
  <si>
    <t>Назва навчальної дисципліни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</si>
  <si>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</si>
  <si>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</si>
  <si>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</si>
  <si>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</si>
  <si>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</si>
  <si>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</si>
  <si>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</si>
  <si>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</si>
  <si>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Загальна кількість годин на тиждень:</t>
  </si>
  <si>
    <t>Загальна кількість екзаменів:</t>
  </si>
  <si>
    <t>Загальна кількість заліків:</t>
  </si>
  <si>
    <t>Загальна кількість курсових робіт:</t>
  </si>
  <si>
    <t>Всього</t>
  </si>
  <si>
    <t>Практичні</t>
  </si>
  <si>
    <t>1-4</t>
  </si>
  <si>
    <t>Технологічна практика</t>
  </si>
  <si>
    <t>Теоретич-не навчання</t>
  </si>
  <si>
    <t>Екзамена-ційна    сесія</t>
  </si>
  <si>
    <t>Т</t>
  </si>
  <si>
    <t>ТП</t>
  </si>
  <si>
    <t>ТЗ</t>
  </si>
  <si>
    <t xml:space="preserve"> -</t>
  </si>
  <si>
    <t>заліковий тиждень</t>
  </si>
  <si>
    <t>Разом:</t>
  </si>
  <si>
    <t>16 тижнів</t>
  </si>
  <si>
    <t>14 тижнів</t>
  </si>
  <si>
    <t>27 тижнів</t>
  </si>
  <si>
    <t>Залік</t>
  </si>
  <si>
    <t>РАЗОМ:</t>
  </si>
  <si>
    <t>Тижнів</t>
  </si>
  <si>
    <t>Шифр дисципліни</t>
  </si>
  <si>
    <t>2 БЮДЖЕТ ЧАСУ (ТИЖНІ)</t>
  </si>
  <si>
    <t>%</t>
  </si>
  <si>
    <t>Навчальне навантаження згідно плану</t>
  </si>
  <si>
    <t>6  ПЛАН НАВЧАЛЬНОГО ПРОЦЕСУ</t>
  </si>
  <si>
    <t>Продовження таблиці</t>
  </si>
  <si>
    <t>НАЙМЕНУВАННЯ НАВЧАЛЬНИХ ГРУП</t>
  </si>
  <si>
    <t>13 тижнів</t>
  </si>
  <si>
    <t>18 тижнів</t>
  </si>
  <si>
    <t>м.п.</t>
  </si>
  <si>
    <t>Рівень вищої освіти: перший</t>
  </si>
  <si>
    <t>УХВАЛЕНО:</t>
  </si>
  <si>
    <t>факультету експлуатації технічних систем на водному транспорті</t>
  </si>
  <si>
    <t>О. А.Сьомін</t>
  </si>
  <si>
    <t>Гарант освітньо-професійної програми,</t>
  </si>
  <si>
    <t>НАВЧАЛЬНИЙ ПЛАН                                                                                                        ЗА СПЕЦІАЛЬНІСТЮ 271                                                          "РІЧКОВИЙ ТА МОРСЬКИЙ ТРАНСПОРТ"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</si>
  <si>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</si>
  <si>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</si>
  <si>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</si>
  <si>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</si>
  <si>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</si>
  <si>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</si>
  <si>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</si>
  <si>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</si>
  <si>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</si>
  <si>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</si>
  <si>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</si>
  <si>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</si>
  <si>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ДЕРЖАВНИЙ УНІВЕРСИТЕТ ІНФРАСТРУКТУРИ ТА ТЕХНОЛОГІЙ</t>
  </si>
  <si>
    <t>к.т.н.</t>
  </si>
  <si>
    <t>КИЇВСЬКИЙ ІНСТИТУТ ВОДНОГО ТРАНСПОРТУ</t>
  </si>
  <si>
    <t>ІМЕНІ ГЕТЬМАНА ПЕТРА КОНАШЕВИЧА-САГАЙДАЧНОГО</t>
  </si>
  <si>
    <t>19 тижнів</t>
  </si>
  <si>
    <t>Примітки</t>
  </si>
  <si>
    <t>Сторінка 2 з 3</t>
  </si>
  <si>
    <t>Сторінка 3 з 3</t>
  </si>
  <si>
    <t>Декан</t>
  </si>
  <si>
    <t>Ступінь вищої освіти: БАКАЛАВР</t>
  </si>
  <si>
    <t xml:space="preserve">На основі </t>
  </si>
  <si>
    <t>Ф1</t>
  </si>
  <si>
    <t xml:space="preserve">6.3 ФАКУЛЬТАТИВНА ПІДГОТОВКА  </t>
  </si>
  <si>
    <t>Атестація</t>
  </si>
  <si>
    <t>Форма    атестації</t>
  </si>
  <si>
    <t>А</t>
  </si>
  <si>
    <t xml:space="preserve"> атестація</t>
  </si>
  <si>
    <t>6.4 АТЕСТАЦІЯ</t>
  </si>
  <si>
    <t>___.___.20__</t>
  </si>
  <si>
    <t>№</t>
  </si>
  <si>
    <t>Назва</t>
  </si>
  <si>
    <t>ЗАГАЛОМ:</t>
  </si>
  <si>
    <t>Обовязкові дисципліни</t>
  </si>
  <si>
    <t>Розподіл предметів по семестрах:</t>
  </si>
  <si>
    <t>Екзам</t>
  </si>
  <si>
    <t>Загалом заліків, екзаменів:</t>
  </si>
  <si>
    <t>Загалом заліків екзаменів:</t>
  </si>
  <si>
    <t>Вибіркові дисципліни</t>
  </si>
  <si>
    <t>3 КУРС</t>
  </si>
  <si>
    <t>4 КУРС</t>
  </si>
  <si>
    <t>Загалом по обовязковим предметам:</t>
  </si>
  <si>
    <t>ОБОВЯЗКОВІ ДИСЦИПЛІНИ:</t>
  </si>
  <si>
    <t>Загалом по вибірковим предметам:</t>
  </si>
  <si>
    <t>Кредитов для выбора:</t>
  </si>
  <si>
    <t>Факт кред</t>
  </si>
  <si>
    <t>Своб мест</t>
  </si>
  <si>
    <t>ВИБІРКОВІ ДИСЦИПЛІНИ:</t>
  </si>
  <si>
    <t>Всего кредитов с учетом вибіркових:</t>
  </si>
  <si>
    <t>6.1 ОБОВ'ЯЗКОВІ ДИСЦИПЛІНИ (ОБОВ`ЯЗКОВІ НОРМАТИВНІ КОМПОНЕНТИ ОСВІТНЬОЇ ПРОГРАМИ)</t>
  </si>
  <si>
    <t>15 тижнів</t>
  </si>
  <si>
    <t>ЗАГАЛЬНИЙ ОБСЯГ          ОБОВ`ЯЗКОВИХ КОМПОНЕНТ:</t>
  </si>
  <si>
    <t>6.2 РЕКОМЕНДОВАНІ ВИБІРКОВІ ДИСЦИПЛІНИ (ВИБІРКОВІ КОМПОНЕНТИ ОСВІТНЬОЇ ПРОГРАМИ)</t>
  </si>
  <si>
    <t>ЗАГАЛЬНИЙ ОБСЯГ ВИБІРКОВИХ КОМПОНЕНТ, НЕ БІЛЬШЕ:</t>
  </si>
  <si>
    <t>ЗАГАЛОМ ПО СЕМЕСТРАХ:</t>
  </si>
  <si>
    <t>Загальна кількість дисциплін за курс (з вибірковими):</t>
  </si>
  <si>
    <t>Загальна кількість дисциплін по семестрах (з вибірковими):</t>
  </si>
  <si>
    <t>1. ОБОВЯЗКОВІ ДИСЦИПЛІНИ</t>
  </si>
  <si>
    <t>2. ВИБІРКОВІ ДИСЦИПЛІНИ</t>
  </si>
  <si>
    <t>ЗАГАЛЬНА ЧАСТКА АУДИТОРНОГО НАВАНТАЖЕННЯ, %</t>
  </si>
  <si>
    <t>ЗАГАЛЬНА ЧАСТКА АУДИТОРНОГО НАВАНТАЖЕННЯ,%</t>
  </si>
  <si>
    <t xml:space="preserve">5 СТРУКТУРА НАВЧАЛЬНОГО ПЛАНУ </t>
  </si>
  <si>
    <t>3 ПРАКТИКА ОБОВЯЗКОВА</t>
  </si>
  <si>
    <t>4. ПРАКТИКА ЗА ВИБОРОМ</t>
  </si>
  <si>
    <t>Галузь знань: 11 Математика та статистика</t>
  </si>
  <si>
    <t>Спеціальність: 113 Прикладна математика</t>
  </si>
  <si>
    <t>Дослідження операцій в транспортних системах</t>
  </si>
  <si>
    <t>Чисельні методи</t>
  </si>
  <si>
    <t xml:space="preserve">Системний аналіз </t>
  </si>
  <si>
    <t>Теорія функції комплексної змінної та операційне числення</t>
  </si>
  <si>
    <t>Інтелектуальна власність</t>
  </si>
  <si>
    <t>Прикладна статистика та статистичні пакети</t>
  </si>
  <si>
    <t xml:space="preserve">Методи оптимізації транспортних перевезень  </t>
  </si>
  <si>
    <t>Методологія та організація дипломного проектування</t>
  </si>
  <si>
    <t>Теорія прийняття рішень</t>
  </si>
  <si>
    <t>Ризикологія</t>
  </si>
  <si>
    <t>Математична обробка експериментальних даних</t>
  </si>
  <si>
    <t>Математичне моделювання складних систем</t>
  </si>
  <si>
    <t xml:space="preserve">Інформаційне моделювання та прогнозування в транспортних технологіях </t>
  </si>
  <si>
    <t>Бази даних та інформаційні системи</t>
  </si>
  <si>
    <t>Інформаційний аналіз транспортних потоків</t>
  </si>
  <si>
    <t xml:space="preserve">Економіко-математичне моделювання </t>
  </si>
  <si>
    <t>Економічна та комерційна діяльність транспорту</t>
  </si>
  <si>
    <t>Обчислювальна практика</t>
  </si>
  <si>
    <t>Кваліфікаційна робота</t>
  </si>
  <si>
    <t>ППО1.5</t>
  </si>
  <si>
    <t>ППО1.6</t>
  </si>
  <si>
    <t>ППО1.7</t>
  </si>
  <si>
    <t>ППО1.8</t>
  </si>
  <si>
    <t>ППО1.9</t>
  </si>
  <si>
    <t>ППО1.10</t>
  </si>
  <si>
    <t>ППО1.11</t>
  </si>
  <si>
    <t>ППО1.12</t>
  </si>
  <si>
    <t>ППО1.13</t>
  </si>
  <si>
    <t>ППО1.14</t>
  </si>
  <si>
    <t>ППО1.15</t>
  </si>
  <si>
    <t>ППО1.16</t>
  </si>
  <si>
    <t>ППО1.19</t>
  </si>
  <si>
    <t>ППО1.20</t>
  </si>
  <si>
    <t>ППО1.21</t>
  </si>
  <si>
    <t>ППО1.23</t>
  </si>
  <si>
    <t>ППО1.25</t>
  </si>
  <si>
    <t>ППО1.28</t>
  </si>
  <si>
    <t>ППО1.29</t>
  </si>
  <si>
    <t>ППО1.30</t>
  </si>
  <si>
    <t>Основи підприємницької діяльності</t>
  </si>
  <si>
    <t>Інженерна графіка</t>
  </si>
  <si>
    <t>Економіка та організація виробництва</t>
  </si>
  <si>
    <t>Мікроекономіка та макроекономіка</t>
  </si>
  <si>
    <t>Менеджмент</t>
  </si>
  <si>
    <t>Маркетинг</t>
  </si>
  <si>
    <t>Бухгалтерський облік та аудит</t>
  </si>
  <si>
    <t>Основи страхової та банківської справи</t>
  </si>
  <si>
    <t>ЗПВ2.1</t>
  </si>
  <si>
    <t>ЗПВ2.2</t>
  </si>
  <si>
    <t>ЗПВ2.3</t>
  </si>
  <si>
    <t>ЗПВ2.4</t>
  </si>
  <si>
    <t>ЗПВ2.5</t>
  </si>
  <si>
    <t>ЗПВ2.6</t>
  </si>
  <si>
    <t>ЗПВ2.7</t>
  </si>
  <si>
    <t>ЗПВ2.8</t>
  </si>
  <si>
    <t>Алгебра і теорія чисел</t>
  </si>
  <si>
    <t>Алгоритми і структури даних</t>
  </si>
  <si>
    <t>Комбінаторний аналіз</t>
  </si>
  <si>
    <t>Архітектура обчислювальних систем</t>
  </si>
  <si>
    <t>Методи штучного інтелекту</t>
  </si>
  <si>
    <t>Мови програмування</t>
  </si>
  <si>
    <t>Програмне забезпечення комп’ютерних та інформаційно-пошукових систем</t>
  </si>
  <si>
    <t>Вибіркові обстеження</t>
  </si>
  <si>
    <t>Фінансовий аналіз</t>
  </si>
  <si>
    <t>Варіаційне числення та методи оптимізації</t>
  </si>
  <si>
    <t>Випадкові процеси</t>
  </si>
  <si>
    <t>Теорія ігор</t>
  </si>
  <si>
    <t>Економічне обґрунтування проектів</t>
  </si>
  <si>
    <t>Диференціальна геометрія</t>
  </si>
  <si>
    <t>Теорія масового обслуговування</t>
  </si>
  <si>
    <t>Офісна інформатика</t>
  </si>
  <si>
    <t>Криптологія</t>
  </si>
  <si>
    <t>Теорія управління</t>
  </si>
  <si>
    <t>Захист інформації</t>
  </si>
  <si>
    <t>ППВ2.1</t>
  </si>
  <si>
    <t>ППВ2.2</t>
  </si>
  <si>
    <t>ППВ2.3</t>
  </si>
  <si>
    <t>ППВ2.4</t>
  </si>
  <si>
    <t>ППВ2.5</t>
  </si>
  <si>
    <t>ППВ2.6</t>
  </si>
  <si>
    <t>ППВ2.7</t>
  </si>
  <si>
    <t>ППВ2.8</t>
  </si>
  <si>
    <t>ППВ2.9</t>
  </si>
  <si>
    <t>ППВ2.10</t>
  </si>
  <si>
    <t>ППВ2.11</t>
  </si>
  <si>
    <t>ППВ2.12</t>
  </si>
  <si>
    <t>ППВ2.13</t>
  </si>
  <si>
    <t>ППВ2.14</t>
  </si>
  <si>
    <t>ППВ2.15</t>
  </si>
  <si>
    <t>ППВ2.16</t>
  </si>
  <si>
    <t>ППВ2.17</t>
  </si>
  <si>
    <t>ППВ2.18</t>
  </si>
  <si>
    <t>ППВ2.19</t>
  </si>
  <si>
    <t>3 дисципліни по 3 кредити в 5 семестрі,          4 дисципліни по 3 кредити в 6 семестрі,          4 дисципліни по 3 кредити в 7 семестрі,           3 дисципліни по 3 кредити в 8 семестрі</t>
  </si>
  <si>
    <t>Вибіркова дисципліна</t>
  </si>
  <si>
    <t>Фізичне виховання</t>
  </si>
  <si>
    <t>Захист кваліфікаційної роботи</t>
  </si>
  <si>
    <t>Загальна кількість атестаційних кваліфікаційних робіт:</t>
  </si>
  <si>
    <t>Атестаційна кваліфіка-ційна робота</t>
  </si>
  <si>
    <t xml:space="preserve">5. ПЕРШИЙ КУРС </t>
  </si>
  <si>
    <t>6. ДРУГИЙ КУРС (разом з фахово-озн. практ)</t>
  </si>
  <si>
    <t>7. ТРЕТІЙ КУРС (разом з обчислюв. практ)</t>
  </si>
  <si>
    <t>8. ЧЕТВЕРТИЙ КУРС (разом з технолог. практ)</t>
  </si>
  <si>
    <t>На засіданні кафедри</t>
  </si>
  <si>
    <t>вищої та прикладної математики</t>
  </si>
  <si>
    <t>ФП</t>
  </si>
  <si>
    <t>фахова ознайомлювальна практика</t>
  </si>
  <si>
    <t>ОП</t>
  </si>
  <si>
    <t>обчислювальна практика</t>
  </si>
  <si>
    <t xml:space="preserve"> - технологічна практика</t>
  </si>
  <si>
    <t>Канікули</t>
  </si>
  <si>
    <t>Практика</t>
  </si>
  <si>
    <t>ЗАГАЛОМ ЗА 2 РОКИ:</t>
  </si>
  <si>
    <t>Форма навчання: ДЕННА СКОРОЧЕНА</t>
  </si>
  <si>
    <t>Строк навчання: 2 роки</t>
  </si>
  <si>
    <t>ОКР молодший бакалавр</t>
  </si>
  <si>
    <t xml:space="preserve">зав. каф. ВПМ                                              </t>
  </si>
  <si>
    <t xml:space="preserve">к.ф.-м.н. </t>
  </si>
  <si>
    <t>О.В. Ляшко</t>
  </si>
  <si>
    <t xml:space="preserve">Вченою радою ДУІТ </t>
  </si>
  <si>
    <t>Н.С. Брайковська</t>
  </si>
  <si>
    <t>Протокол №__ від ____________ р.</t>
  </si>
  <si>
    <t>НАВЧАЛЬНИЙ ПЛАН СКЛАВ:</t>
  </si>
  <si>
    <t xml:space="preserve"> Р О Б О Ч И Й  Н А В Ч А Л Ь Н И Й  П Л А Н</t>
  </si>
  <si>
    <t xml:space="preserve">Проректор </t>
  </si>
  <si>
    <t>з науково-педагогічної роботи</t>
  </si>
  <si>
    <t>Ю.П.Дудник</t>
  </si>
  <si>
    <t>Примітки:</t>
  </si>
  <si>
    <t>технологічна практика</t>
  </si>
  <si>
    <t>НП</t>
  </si>
  <si>
    <t>навчально-плавальна практика</t>
  </si>
  <si>
    <t>№ п/п</t>
  </si>
  <si>
    <t>Шифр за ОП</t>
  </si>
  <si>
    <t>Кількість кредитів ECTS</t>
  </si>
  <si>
    <t>Кількість годин:</t>
  </si>
  <si>
    <t>Кафедра,                           циклова комісія</t>
  </si>
  <si>
    <t>Сумісне викладан-ня лекцій в навчаль-них групах</t>
  </si>
  <si>
    <t>Контроль:</t>
  </si>
  <si>
    <t>За навчальним планом</t>
  </si>
  <si>
    <t>Фактично    виділено</t>
  </si>
  <si>
    <t>Прочитано в минулому році</t>
  </si>
  <si>
    <t>На поточний навчальний рік</t>
  </si>
  <si>
    <t>з них аудиторних:</t>
  </si>
  <si>
    <t>Розрахунково - графічна робота</t>
  </si>
  <si>
    <t>Курсові роботи, проекти</t>
  </si>
  <si>
    <t>Контрольні роботи</t>
  </si>
  <si>
    <t>Форми контролю</t>
  </si>
  <si>
    <t>у тому числі:</t>
  </si>
  <si>
    <t>Екзамен</t>
  </si>
  <si>
    <t>ВПМ</t>
  </si>
  <si>
    <t>ІТтаД</t>
  </si>
  <si>
    <t>ТПЕ</t>
  </si>
  <si>
    <t>УЗГОДЖЕНО:</t>
  </si>
  <si>
    <t>Начальник</t>
  </si>
  <si>
    <t>Директор</t>
  </si>
  <si>
    <t>факультету експлуатації технічних</t>
  </si>
  <si>
    <t>навчального відділу</t>
  </si>
  <si>
    <t>Київського інституту</t>
  </si>
  <si>
    <t>систем на водному транспорті,</t>
  </si>
  <si>
    <t xml:space="preserve"> </t>
  </si>
  <si>
    <t>І Д Сарахман</t>
  </si>
  <si>
    <t>водного транспорту, дтн, доц</t>
  </si>
  <si>
    <t>О.М. Тимощук</t>
  </si>
  <si>
    <t>1 семестр, 15 тижнів</t>
  </si>
  <si>
    <t>2 семестр, 15 тижнів</t>
  </si>
  <si>
    <t>на 2022 - 2023 рік</t>
  </si>
  <si>
    <t>Ректор ДУІТ</t>
  </si>
  <si>
    <t>Протокол № 8 від 24 травня 2022 р.</t>
  </si>
  <si>
    <t>Моделювання логістичних систем</t>
  </si>
  <si>
    <t xml:space="preserve"> Моделювання логістичних систем</t>
  </si>
  <si>
    <t>МОДЕЛЮВАННЯ ЛОГІСТИЧНИХ СИСТЕМ</t>
  </si>
  <si>
    <t>ЗАГАЛЬНИЙ ОБСЯГ ЗА 2 РОКИ ЗА ОПП: "МОДЕЛЮВАННЯ ЛОГІСТИЧНИХ СИСТЕМ":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</si>
</sst>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8.5"/>
      <name val="Times New Roman"/>
      <family val="1"/>
      <charset val="204"/>
    </font>
    <font>
      <sz val="11.5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name val="Times New Roman"/>
      <family val="1"/>
    </font>
    <font>
      <b/>
      <sz val="11"/>
      <color rgb="FF0066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6">
    <xf numFmtId="0" fontId="0" fillId="0" borderId="0" xfId="0"/>
    <xf numFmtId="0" fontId="0" fillId="0" borderId="0" xfId="0"/>
    <xf numFmtId="0" fontId="0" fillId="0" borderId="0" xfId="0" applyBorder="1"/>
    <xf numFmtId="0" fontId="0" fillId="0" borderId="2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1" xfId="0" applyFill="1" applyBorder="1"/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1" xfId="0" applyFill="1" applyBorder="1"/>
    <xf numFmtId="0" fontId="0" fillId="0" borderId="5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2" xfId="0" applyFill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0" fillId="0" borderId="21" xfId="0" applyFill="1" applyBorder="1" applyAlignment="1">
      <alignment wrapText="1"/>
    </xf>
    <xf numFmtId="0" fontId="5" fillId="0" borderId="14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11" xfId="0" applyFont="1" applyFill="1" applyBorder="1"/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center" wrapText="1"/>
    </xf>
    <xf numFmtId="0" fontId="20" fillId="0" borderId="0" xfId="0" applyFont="1" applyFill="1"/>
    <xf numFmtId="0" fontId="20" fillId="0" borderId="0" xfId="0" applyFont="1" applyFill="1" applyBorder="1"/>
    <xf numFmtId="0" fontId="20" fillId="0" borderId="11" xfId="0" applyFont="1" applyFill="1" applyBorder="1"/>
    <xf numFmtId="0" fontId="21" fillId="0" borderId="0" xfId="0" applyFont="1" applyFill="1"/>
    <xf numFmtId="0" fontId="21" fillId="0" borderId="0" xfId="0" applyFont="1" applyFill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0" fillId="0" borderId="57" xfId="0" applyFill="1" applyBorder="1"/>
    <xf numFmtId="0" fontId="0" fillId="0" borderId="58" xfId="0" applyFill="1" applyBorder="1"/>
    <xf numFmtId="0" fontId="10" fillId="0" borderId="4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27" fillId="0" borderId="0" xfId="0" applyFont="1" applyFill="1"/>
    <xf numFmtId="0" fontId="1" fillId="0" borderId="68" xfId="0" applyFont="1" applyFill="1" applyBorder="1" applyAlignment="1">
      <alignment horizontal="center" vertical="center"/>
    </xf>
    <xf numFmtId="0" fontId="5" fillId="0" borderId="0" xfId="0" applyFont="1" applyFill="1"/>
    <xf numFmtId="0" fontId="1" fillId="0" borderId="69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1" fillId="0" borderId="7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1" fillId="0" borderId="5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" fillId="0" borderId="5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24" xfId="0" applyFont="1" applyBorder="1" applyAlignment="1">
      <alignment horizontal="left" wrapText="1"/>
    </xf>
    <xf numFmtId="0" fontId="1" fillId="0" borderId="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4" fillId="0" borderId="5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right" wrapText="1"/>
    </xf>
    <xf numFmtId="0" fontId="2" fillId="0" borderId="57" xfId="0" applyFont="1" applyFill="1" applyBorder="1" applyAlignment="1">
      <alignment horizontal="right" wrapText="1"/>
    </xf>
    <xf numFmtId="0" fontId="2" fillId="0" borderId="58" xfId="0" applyFont="1" applyFill="1" applyBorder="1" applyAlignment="1">
      <alignment horizontal="right" wrapText="1"/>
    </xf>
    <xf numFmtId="0" fontId="2" fillId="0" borderId="4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left" wrapText="1"/>
    </xf>
    <xf numFmtId="0" fontId="2" fillId="0" borderId="57" xfId="0" applyFont="1" applyFill="1" applyBorder="1" applyAlignment="1">
      <alignment horizontal="left" wrapText="1"/>
    </xf>
    <xf numFmtId="0" fontId="2" fillId="0" borderId="58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 textRotation="90" wrapText="1"/>
    </xf>
    <xf numFmtId="0" fontId="13" fillId="0" borderId="37" xfId="0" applyFont="1" applyFill="1" applyBorder="1" applyAlignment="1">
      <alignment horizontal="center" vertical="center" textRotation="90" wrapText="1"/>
    </xf>
    <xf numFmtId="0" fontId="13" fillId="0" borderId="11" xfId="0" applyFont="1" applyFill="1" applyBorder="1" applyAlignment="1">
      <alignment horizontal="center" vertical="center" textRotation="90" wrapText="1"/>
    </xf>
    <xf numFmtId="0" fontId="13" fillId="0" borderId="52" xfId="0" applyFont="1" applyFill="1" applyBorder="1" applyAlignment="1">
      <alignment horizontal="center" vertical="center" textRotation="90" wrapText="1"/>
    </xf>
    <xf numFmtId="0" fontId="13" fillId="0" borderId="9" xfId="0" applyFont="1" applyFill="1" applyBorder="1" applyAlignment="1">
      <alignment horizontal="center" vertical="center" textRotation="90" wrapText="1"/>
    </xf>
    <xf numFmtId="0" fontId="13" fillId="0" borderId="44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0" borderId="28" xfId="0" applyFont="1" applyFill="1" applyBorder="1" applyAlignment="1">
      <alignment horizontal="center" vertical="center" textRotation="90" wrapText="1"/>
    </xf>
    <xf numFmtId="0" fontId="2" fillId="0" borderId="36" xfId="0" applyFont="1" applyFill="1" applyBorder="1" applyAlignment="1">
      <alignment horizontal="center" vertical="center" textRotation="90" wrapText="1"/>
    </xf>
    <xf numFmtId="0" fontId="15" fillId="0" borderId="10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left" wrapText="1"/>
    </xf>
    <xf numFmtId="0" fontId="15" fillId="0" borderId="9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center" vertical="center" textRotation="89" wrapText="1"/>
    </xf>
    <xf numFmtId="0" fontId="2" fillId="0" borderId="35" xfId="0" applyFont="1" applyFill="1" applyBorder="1" applyAlignment="1">
      <alignment horizontal="center" vertical="center" textRotation="89" wrapText="1"/>
    </xf>
    <xf numFmtId="0" fontId="2" fillId="0" borderId="21" xfId="0" applyFont="1" applyFill="1" applyBorder="1" applyAlignment="1">
      <alignment horizontal="center" vertical="center" textRotation="89" wrapText="1"/>
    </xf>
    <xf numFmtId="0" fontId="2" fillId="0" borderId="23" xfId="0" applyFont="1" applyFill="1" applyBorder="1" applyAlignment="1">
      <alignment horizontal="center" vertical="center" textRotation="89" wrapText="1"/>
    </xf>
    <xf numFmtId="0" fontId="2" fillId="0" borderId="33" xfId="0" applyFont="1" applyFill="1" applyBorder="1" applyAlignment="1">
      <alignment horizontal="center" vertical="center" textRotation="89" wrapText="1"/>
    </xf>
    <xf numFmtId="0" fontId="2" fillId="0" borderId="36" xfId="0" applyFont="1" applyFill="1" applyBorder="1" applyAlignment="1">
      <alignment horizontal="center" vertical="center" textRotation="89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textRotation="89" wrapText="1"/>
    </xf>
    <xf numFmtId="0" fontId="2" fillId="0" borderId="1" xfId="0" applyFont="1" applyFill="1" applyBorder="1" applyAlignment="1">
      <alignment horizontal="center" vertical="center" textRotation="89" wrapText="1"/>
    </xf>
    <xf numFmtId="0" fontId="2" fillId="0" borderId="28" xfId="0" applyFont="1" applyFill="1" applyBorder="1" applyAlignment="1">
      <alignment horizontal="center" vertical="center" textRotation="89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23" xfId="0" applyFont="1" applyFill="1" applyBorder="1" applyAlignment="1">
      <alignment horizontal="center" vertical="center" textRotation="90" wrapText="1"/>
    </xf>
    <xf numFmtId="0" fontId="13" fillId="0" borderId="21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0" borderId="27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2" fillId="0" borderId="6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1" fillId="0" borderId="43" xfId="0" applyFont="1" applyFill="1" applyBorder="1" applyAlignment="1">
      <alignment horizontal="right" vertical="center"/>
    </xf>
    <xf numFmtId="0" fontId="2" fillId="0" borderId="53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left" wrapText="1"/>
    </xf>
    <xf numFmtId="0" fontId="15" fillId="0" borderId="41" xfId="0" applyFont="1" applyFill="1" applyBorder="1" applyAlignment="1">
      <alignment horizontal="left" wrapText="1"/>
    </xf>
    <xf numFmtId="0" fontId="15" fillId="0" borderId="45" xfId="0" applyFont="1" applyFill="1" applyBorder="1" applyAlignment="1">
      <alignment horizontal="left" wrapText="1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6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18" fillId="0" borderId="46" xfId="0" applyFont="1" applyFill="1" applyBorder="1" applyAlignment="1">
      <alignment horizontal="center" vertical="center" textRotation="90" wrapText="1"/>
    </xf>
    <xf numFmtId="0" fontId="18" fillId="0" borderId="48" xfId="0" applyFont="1" applyFill="1" applyBorder="1" applyAlignment="1">
      <alignment horizontal="center" vertical="center" textRotation="90" wrapText="1"/>
    </xf>
    <xf numFmtId="0" fontId="18" fillId="0" borderId="60" xfId="0" applyFont="1" applyFill="1" applyBorder="1" applyAlignment="1">
      <alignment horizontal="center" vertical="center" textRotation="90" wrapText="1"/>
    </xf>
    <xf numFmtId="0" fontId="18" fillId="0" borderId="52" xfId="0" applyFont="1" applyFill="1" applyBorder="1" applyAlignment="1">
      <alignment horizontal="center" vertical="center" textRotation="90" wrapText="1"/>
    </xf>
    <xf numFmtId="0" fontId="18" fillId="0" borderId="26" xfId="0" applyFont="1" applyFill="1" applyBorder="1" applyAlignment="1">
      <alignment horizontal="center" vertical="center" textRotation="90" wrapText="1"/>
    </xf>
    <xf numFmtId="0" fontId="18" fillId="0" borderId="38" xfId="0" applyFont="1" applyFill="1" applyBorder="1" applyAlignment="1">
      <alignment horizontal="center" vertical="center" textRotation="90" wrapText="1"/>
    </xf>
    <xf numFmtId="0" fontId="2" fillId="0" borderId="47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19" fillId="0" borderId="46" xfId="0" applyFont="1" applyFill="1" applyBorder="1" applyAlignment="1">
      <alignment horizontal="left" vertical="center" textRotation="90" wrapText="1"/>
    </xf>
    <xf numFmtId="0" fontId="19" fillId="0" borderId="48" xfId="0" applyFont="1" applyFill="1" applyBorder="1" applyAlignment="1">
      <alignment horizontal="left" vertical="center" textRotation="90" wrapText="1"/>
    </xf>
    <xf numFmtId="0" fontId="19" fillId="0" borderId="60" xfId="0" applyFont="1" applyFill="1" applyBorder="1" applyAlignment="1">
      <alignment horizontal="left" vertical="center" textRotation="90" wrapText="1"/>
    </xf>
    <xf numFmtId="0" fontId="19" fillId="0" borderId="52" xfId="0" applyFont="1" applyFill="1" applyBorder="1" applyAlignment="1">
      <alignment horizontal="left" vertical="center" textRotation="90" wrapText="1"/>
    </xf>
    <xf numFmtId="0" fontId="19" fillId="0" borderId="26" xfId="0" applyFont="1" applyFill="1" applyBorder="1" applyAlignment="1">
      <alignment horizontal="left" vertical="center" textRotation="90" wrapText="1"/>
    </xf>
    <xf numFmtId="0" fontId="19" fillId="0" borderId="38" xfId="0" applyFont="1" applyFill="1" applyBorder="1" applyAlignment="1">
      <alignment horizontal="left" vertical="center" textRotation="90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5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0" fontId="1" fillId="0" borderId="54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64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14" fontId="1" fillId="0" borderId="53" xfId="0" applyNumberFormat="1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14" fontId="1" fillId="0" borderId="24" xfId="0" applyNumberFormat="1" applyFont="1" applyBorder="1" applyAlignment="1">
      <alignment horizontal="left" vertical="center"/>
    </xf>
    <xf numFmtId="0" fontId="13" fillId="0" borderId="5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50" xfId="0" applyNumberFormat="1" applyFont="1" applyFill="1" applyBorder="1" applyAlignment="1">
      <alignment horizontal="center" vertical="center"/>
    </xf>
    <xf numFmtId="49" fontId="1" fillId="0" borderId="5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50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" fontId="2" fillId="0" borderId="56" xfId="0" applyNumberFormat="1" applyFont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89" wrapText="1"/>
    </xf>
    <xf numFmtId="0" fontId="2" fillId="0" borderId="35" xfId="0" applyFont="1" applyBorder="1" applyAlignment="1">
      <alignment horizontal="center" vertical="center" textRotation="89" wrapText="1"/>
    </xf>
    <xf numFmtId="0" fontId="2" fillId="0" borderId="21" xfId="0" applyFont="1" applyBorder="1" applyAlignment="1">
      <alignment horizontal="center" vertical="center" textRotation="89" wrapText="1"/>
    </xf>
    <xf numFmtId="0" fontId="2" fillId="0" borderId="23" xfId="0" applyFont="1" applyBorder="1" applyAlignment="1">
      <alignment horizontal="center" vertical="center" textRotation="89" wrapText="1"/>
    </xf>
    <xf numFmtId="0" fontId="2" fillId="0" borderId="33" xfId="0" applyFont="1" applyBorder="1" applyAlignment="1">
      <alignment horizontal="center" vertical="center" textRotation="89" wrapText="1"/>
    </xf>
    <xf numFmtId="0" fontId="2" fillId="0" borderId="36" xfId="0" applyFont="1" applyBorder="1" applyAlignment="1">
      <alignment horizontal="center" vertical="center" textRotation="89" wrapText="1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textRotation="89" wrapText="1"/>
    </xf>
    <xf numFmtId="0" fontId="2" fillId="0" borderId="1" xfId="0" applyFont="1" applyBorder="1" applyAlignment="1">
      <alignment horizontal="center" vertical="center" textRotation="89" wrapText="1"/>
    </xf>
    <xf numFmtId="0" fontId="2" fillId="0" borderId="28" xfId="0" applyFont="1" applyBorder="1" applyAlignment="1">
      <alignment horizontal="center" vertical="center" textRotation="89" wrapText="1"/>
    </xf>
    <xf numFmtId="0" fontId="1" fillId="0" borderId="5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3" fillId="0" borderId="2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23" xfId="0" applyFont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1" fillId="0" borderId="5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37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52" xfId="0" applyFont="1" applyFill="1" applyBorder="1" applyAlignment="1">
      <alignment horizontal="center" vertical="center" textRotation="90" wrapText="1"/>
    </xf>
    <xf numFmtId="0" fontId="2" fillId="0" borderId="49" xfId="0" applyFont="1" applyFill="1" applyBorder="1" applyAlignment="1">
      <alignment horizontal="center" vertical="center" textRotation="90" wrapText="1"/>
    </xf>
    <xf numFmtId="0" fontId="2" fillId="0" borderId="38" xfId="0" applyFont="1" applyFill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left" vertical="center" readingOrder="1"/>
    </xf>
    <xf numFmtId="0" fontId="2" fillId="0" borderId="57" xfId="0" applyFont="1" applyBorder="1" applyAlignment="1">
      <alignment horizontal="left" vertical="center" readingOrder="1"/>
    </xf>
    <xf numFmtId="0" fontId="2" fillId="0" borderId="58" xfId="0" applyFont="1" applyBorder="1" applyAlignment="1">
      <alignment horizontal="left" vertical="center" readingOrder="1"/>
    </xf>
    <xf numFmtId="0" fontId="2" fillId="0" borderId="3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5" fillId="0" borderId="53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5" fillId="0" borderId="18" xfId="0" applyFont="1" applyBorder="1" applyAlignment="1">
      <alignment horizontal="left" wrapText="1"/>
    </xf>
    <xf numFmtId="0" fontId="1" fillId="0" borderId="19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1" fillId="0" borderId="5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4" fillId="0" borderId="40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0" fillId="0" borderId="54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57" xfId="0" applyBorder="1" applyAlignment="1">
      <alignment horizontal="right"/>
    </xf>
    <xf numFmtId="0" fontId="0" fillId="0" borderId="55" xfId="0" applyBorder="1" applyAlignment="1">
      <alignment horizontal="right"/>
    </xf>
    <xf numFmtId="0" fontId="4" fillId="0" borderId="56" xfId="0" applyFont="1" applyFill="1" applyBorder="1" applyAlignment="1">
      <alignment horizontal="right" vertical="center"/>
    </xf>
    <xf numFmtId="0" fontId="4" fillId="0" borderId="57" xfId="0" applyFont="1" applyFill="1" applyBorder="1" applyAlignment="1">
      <alignment horizontal="right" vertical="center"/>
    </xf>
    <xf numFmtId="0" fontId="0" fillId="3" borderId="5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56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4" fillId="3" borderId="56" xfId="0" applyFont="1" applyFill="1" applyBorder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/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21" fillId="0" borderId="43" xfId="0" applyFont="1" applyFill="1" applyBorder="1"/>
    <xf numFmtId="0" fontId="21" fillId="0" borderId="0" xfId="0" applyFont="1" applyFill="1"/>
    <xf numFmtId="0" fontId="20" fillId="0" borderId="0" xfId="0" applyFont="1" applyFill="1"/>
    <xf numFmtId="0" fontId="1" fillId="0" borderId="0" xfId="0" applyFont="1" applyFill="1" applyAlignment="1">
      <alignment horizontal="right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1" fillId="0" borderId="65" xfId="0" applyFont="1" applyFill="1" applyBorder="1" applyAlignment="1">
      <alignment horizontal="center" vertical="center" textRotation="90" wrapText="1"/>
    </xf>
    <xf numFmtId="0" fontId="21" fillId="0" borderId="66" xfId="0" applyFont="1" applyFill="1" applyBorder="1" applyAlignment="1">
      <alignment horizontal="center" vertical="center" textRotation="90" wrapText="1"/>
    </xf>
    <xf numFmtId="0" fontId="21" fillId="0" borderId="67" xfId="0" applyFont="1" applyFill="1" applyBorder="1" applyAlignment="1">
      <alignment horizontal="center" vertical="center" textRotation="90" wrapText="1"/>
    </xf>
    <xf numFmtId="0" fontId="21" fillId="0" borderId="46" xfId="0" applyFont="1" applyFill="1" applyBorder="1" applyAlignment="1">
      <alignment horizontal="center" vertical="center" textRotation="89" wrapText="1"/>
    </xf>
    <xf numFmtId="0" fontId="21" fillId="0" borderId="48" xfId="0" applyFont="1" applyFill="1" applyBorder="1" applyAlignment="1">
      <alignment horizontal="center" vertical="center" textRotation="89" wrapText="1"/>
    </xf>
    <xf numFmtId="0" fontId="21" fillId="0" borderId="60" xfId="0" applyFont="1" applyFill="1" applyBorder="1" applyAlignment="1">
      <alignment horizontal="center" vertical="center" textRotation="89" wrapText="1"/>
    </xf>
    <xf numFmtId="0" fontId="21" fillId="0" borderId="52" xfId="0" applyFont="1" applyFill="1" applyBorder="1" applyAlignment="1">
      <alignment horizontal="center" vertical="center" textRotation="89" wrapText="1"/>
    </xf>
    <xf numFmtId="0" fontId="21" fillId="0" borderId="26" xfId="0" applyFont="1" applyFill="1" applyBorder="1" applyAlignment="1">
      <alignment horizontal="center" vertical="center" textRotation="89" wrapText="1"/>
    </xf>
    <xf numFmtId="0" fontId="21" fillId="0" borderId="38" xfId="0" applyFont="1" applyFill="1" applyBorder="1" applyAlignment="1">
      <alignment horizontal="center" vertical="center" textRotation="89" wrapText="1"/>
    </xf>
    <xf numFmtId="0" fontId="21" fillId="0" borderId="46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textRotation="90" wrapText="1"/>
    </xf>
    <xf numFmtId="0" fontId="29" fillId="0" borderId="48" xfId="0" applyFont="1" applyFill="1" applyBorder="1" applyAlignment="1">
      <alignment horizontal="center" textRotation="90" wrapText="1"/>
    </xf>
    <xf numFmtId="0" fontId="29" fillId="0" borderId="60" xfId="0" applyFont="1" applyFill="1" applyBorder="1" applyAlignment="1">
      <alignment horizontal="center" textRotation="90" wrapText="1"/>
    </xf>
    <xf numFmtId="0" fontId="29" fillId="0" borderId="52" xfId="0" applyFont="1" applyFill="1" applyBorder="1" applyAlignment="1">
      <alignment horizontal="center" textRotation="90" wrapText="1"/>
    </xf>
    <xf numFmtId="0" fontId="29" fillId="0" borderId="26" xfId="0" applyFont="1" applyFill="1" applyBorder="1" applyAlignment="1">
      <alignment horizontal="center" textRotation="90" wrapText="1"/>
    </xf>
    <xf numFmtId="0" fontId="29" fillId="0" borderId="38" xfId="0" applyFont="1" applyFill="1" applyBorder="1" applyAlignment="1">
      <alignment horizontal="center" textRotation="90" wrapText="1"/>
    </xf>
    <xf numFmtId="0" fontId="29" fillId="0" borderId="46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/>
    </xf>
    <xf numFmtId="0" fontId="21" fillId="0" borderId="57" xfId="0" applyFont="1" applyFill="1" applyBorder="1" applyAlignment="1">
      <alignment horizontal="center"/>
    </xf>
    <xf numFmtId="0" fontId="21" fillId="0" borderId="58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textRotation="90" wrapText="1"/>
    </xf>
    <xf numFmtId="0" fontId="21" fillId="0" borderId="6" xfId="0" applyFont="1" applyFill="1" applyBorder="1" applyAlignment="1">
      <alignment horizontal="center" textRotation="90" wrapText="1"/>
    </xf>
    <xf numFmtId="0" fontId="21" fillId="0" borderId="26" xfId="0" applyFont="1" applyFill="1" applyBorder="1" applyAlignment="1">
      <alignment horizontal="center" textRotation="90" wrapText="1"/>
    </xf>
    <xf numFmtId="0" fontId="21" fillId="0" borderId="27" xfId="0" applyFont="1" applyFill="1" applyBorder="1" applyAlignment="1">
      <alignment horizontal="center" textRotation="90" wrapText="1"/>
    </xf>
    <xf numFmtId="0" fontId="21" fillId="0" borderId="11" xfId="0" applyFont="1" applyFill="1" applyBorder="1" applyAlignment="1">
      <alignment horizontal="center" textRotation="90" wrapText="1"/>
    </xf>
    <xf numFmtId="0" fontId="21" fillId="0" borderId="49" xfId="0" applyFont="1" applyFill="1" applyBorder="1" applyAlignment="1">
      <alignment horizontal="center" textRotation="90" wrapText="1"/>
    </xf>
    <xf numFmtId="0" fontId="21" fillId="0" borderId="0" xfId="0" applyFont="1" applyFill="1" applyBorder="1" applyAlignment="1">
      <alignment horizontal="center" textRotation="90" wrapText="1"/>
    </xf>
    <xf numFmtId="0" fontId="21" fillId="0" borderId="43" xfId="0" applyFont="1" applyFill="1" applyBorder="1" applyAlignment="1">
      <alignment horizontal="center" textRotation="90" wrapText="1"/>
    </xf>
    <xf numFmtId="0" fontId="21" fillId="0" borderId="1" xfId="0" applyFont="1" applyFill="1" applyBorder="1" applyAlignment="1">
      <alignment horizontal="center" textRotation="90" wrapText="1"/>
    </xf>
    <xf numFmtId="0" fontId="21" fillId="0" borderId="28" xfId="0" applyFont="1" applyFill="1" applyBorder="1" applyAlignment="1">
      <alignment horizontal="center" textRotation="90" wrapText="1"/>
    </xf>
    <xf numFmtId="0" fontId="21" fillId="0" borderId="1" xfId="0" applyFont="1" applyFill="1" applyBorder="1" applyAlignment="1">
      <alignment horizontal="center" textRotation="89" wrapText="1"/>
    </xf>
    <xf numFmtId="0" fontId="21" fillId="0" borderId="28" xfId="0" applyFont="1" applyFill="1" applyBorder="1" applyAlignment="1">
      <alignment horizontal="center" textRotation="89" wrapText="1"/>
    </xf>
    <xf numFmtId="0" fontId="21" fillId="0" borderId="23" xfId="0" applyFont="1" applyFill="1" applyBorder="1" applyAlignment="1">
      <alignment horizontal="center" textRotation="89" wrapText="1"/>
    </xf>
    <xf numFmtId="0" fontId="21" fillId="0" borderId="36" xfId="0" applyFont="1" applyFill="1" applyBorder="1" applyAlignment="1">
      <alignment horizontal="center" textRotation="89" wrapText="1"/>
    </xf>
    <xf numFmtId="0" fontId="21" fillId="0" borderId="46" xfId="0" applyFont="1" applyFill="1" applyBorder="1" applyAlignment="1">
      <alignment horizontal="center" wrapText="1"/>
    </xf>
    <xf numFmtId="0" fontId="21" fillId="0" borderId="47" xfId="0" applyFont="1" applyFill="1" applyBorder="1" applyAlignment="1">
      <alignment horizontal="center" wrapText="1"/>
    </xf>
    <xf numFmtId="0" fontId="21" fillId="0" borderId="48" xfId="0" applyFont="1" applyFill="1" applyBorder="1" applyAlignment="1">
      <alignment horizontal="center" wrapText="1"/>
    </xf>
    <xf numFmtId="0" fontId="21" fillId="0" borderId="26" xfId="0" applyFont="1" applyFill="1" applyBorder="1" applyAlignment="1">
      <alignment horizontal="center" wrapText="1"/>
    </xf>
    <xf numFmtId="0" fontId="21" fillId="0" borderId="43" xfId="0" applyFont="1" applyFill="1" applyBorder="1" applyAlignment="1">
      <alignment horizontal="center" wrapText="1"/>
    </xf>
    <xf numFmtId="0" fontId="21" fillId="0" borderId="38" xfId="0" applyFont="1" applyFill="1" applyBorder="1" applyAlignment="1">
      <alignment horizontal="center" wrapText="1"/>
    </xf>
    <xf numFmtId="0" fontId="21" fillId="0" borderId="59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 textRotation="90" wrapText="1"/>
    </xf>
    <xf numFmtId="0" fontId="21" fillId="0" borderId="8" xfId="0" applyFont="1" applyFill="1" applyBorder="1" applyAlignment="1">
      <alignment horizontal="center" textRotation="90" wrapText="1"/>
    </xf>
    <xf numFmtId="0" fontId="21" fillId="0" borderId="3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 textRotation="90" wrapText="1"/>
    </xf>
    <xf numFmtId="0" fontId="29" fillId="0" borderId="27" xfId="0" applyFont="1" applyFill="1" applyBorder="1" applyAlignment="1">
      <alignment horizontal="center" textRotation="90" wrapText="1"/>
    </xf>
    <xf numFmtId="0" fontId="29" fillId="0" borderId="11" xfId="0" applyFont="1" applyFill="1" applyBorder="1" applyAlignment="1">
      <alignment horizontal="center" textRotation="90" wrapText="1"/>
    </xf>
    <xf numFmtId="0" fontId="29" fillId="0" borderId="49" xfId="0" applyFont="1" applyFill="1" applyBorder="1" applyAlignment="1">
      <alignment horizontal="center" textRotation="90" wrapText="1"/>
    </xf>
    <xf numFmtId="0" fontId="17" fillId="0" borderId="16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left" wrapText="1"/>
    </xf>
    <xf numFmtId="0" fontId="17" fillId="0" borderId="19" xfId="0" applyFont="1" applyFill="1" applyBorder="1" applyAlignment="1">
      <alignment horizontal="left" wrapText="1"/>
    </xf>
    <xf numFmtId="0" fontId="17" fillId="0" borderId="62" xfId="0" applyFont="1" applyFill="1" applyBorder="1" applyAlignment="1">
      <alignment horizontal="left" wrapText="1"/>
    </xf>
    <xf numFmtId="0" fontId="1" fillId="0" borderId="6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textRotation="90" wrapText="1"/>
    </xf>
    <xf numFmtId="0" fontId="21" fillId="0" borderId="2" xfId="0" applyFont="1" applyFill="1" applyBorder="1" applyAlignment="1">
      <alignment horizontal="center" textRotation="90" wrapText="1"/>
    </xf>
    <xf numFmtId="0" fontId="21" fillId="0" borderId="21" xfId="0" applyFont="1" applyFill="1" applyBorder="1" applyAlignment="1">
      <alignment horizontal="center" textRotation="90" wrapText="1"/>
    </xf>
    <xf numFmtId="0" fontId="21" fillId="0" borderId="33" xfId="0" applyFont="1" applyFill="1" applyBorder="1" applyAlignment="1">
      <alignment horizontal="center" textRotation="90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 wrapText="1"/>
    </xf>
    <xf numFmtId="0" fontId="11" fillId="0" borderId="53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2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wrapText="1"/>
    </xf>
    <xf numFmtId="0" fontId="17" fillId="0" borderId="24" xfId="0" applyFont="1" applyFill="1" applyBorder="1" applyAlignment="1">
      <alignment horizontal="left" wrapText="1"/>
    </xf>
    <xf numFmtId="0" fontId="1" fillId="0" borderId="2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24" xfId="0" applyFont="1" applyFill="1" applyBorder="1" applyAlignment="1">
      <alignment horizontal="left" wrapText="1"/>
    </xf>
    <xf numFmtId="0" fontId="17" fillId="0" borderId="2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right"/>
    </xf>
    <xf numFmtId="0" fontId="2" fillId="0" borderId="57" xfId="0" applyFont="1" applyFill="1" applyBorder="1" applyAlignment="1">
      <alignment horizontal="right"/>
    </xf>
    <xf numFmtId="0" fontId="2" fillId="0" borderId="58" xfId="0" applyFont="1" applyFill="1" applyBorder="1" applyAlignment="1">
      <alignment horizontal="right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6600"/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827"/>
  <sheetViews>
    <sheetView tabSelected="1" showWhiteSpace="0" topLeftCell="A22" zoomScaleNormal="100" workbookViewId="0">
      <selection activeCell="B34" sqref="B34:AT34"/>
    </sheetView>
  </sheetViews>
  <sheetFormatPr defaultRowHeight="15" x14ac:dyDescent="0.25"/>
  <cols>
    <col min="1" max="1" width="15.85546875" style="49" customWidth="1"/>
    <col min="2" max="2" width="3.7109375" style="49" customWidth="1"/>
    <col min="3" max="3" width="3.7109375" style="74" customWidth="1"/>
    <col min="4" max="55" width="2.7109375" style="74" customWidth="1"/>
    <col min="56" max="16384" width="9.140625" style="49"/>
  </cols>
  <sheetData>
    <row r="1" spans="2:55" x14ac:dyDescent="0.25"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48" t="s">
        <v>0</v>
      </c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7" t="s">
        <v>13</v>
      </c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</row>
    <row r="2" spans="2:55" x14ac:dyDescent="0.25">
      <c r="B2" s="448" t="s">
        <v>98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</row>
    <row r="3" spans="2:55" x14ac:dyDescent="0.25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448" t="s">
        <v>100</v>
      </c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</row>
    <row r="4" spans="2:55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448" t="s">
        <v>101</v>
      </c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  <c r="AF4" s="448"/>
      <c r="AG4" s="448"/>
      <c r="AH4" s="448"/>
      <c r="AI4" s="448"/>
      <c r="AJ4" s="448"/>
      <c r="AK4" s="448"/>
      <c r="AL4" s="448"/>
      <c r="AM4" s="448"/>
      <c r="AN4" s="448"/>
      <c r="AO4" s="448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</row>
    <row r="5" spans="2:55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</row>
    <row r="6" spans="2:55" x14ac:dyDescent="0.25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</row>
    <row r="7" spans="2:55" x14ac:dyDescent="0.25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</row>
    <row r="8" spans="2:55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448"/>
      <c r="Q8" s="448"/>
      <c r="R8" s="448"/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  <c r="AD8" s="448"/>
      <c r="AE8" s="448"/>
      <c r="AF8" s="448"/>
      <c r="AG8" s="448"/>
      <c r="AH8" s="448"/>
      <c r="AI8" s="448"/>
      <c r="AJ8" s="448"/>
      <c r="AK8" s="448"/>
      <c r="AL8" s="448"/>
      <c r="AM8" s="448"/>
      <c r="AN8" s="448"/>
      <c r="AO8" s="448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</row>
    <row r="9" spans="2:55" ht="18.75" x14ac:dyDescent="0.2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449" t="s">
        <v>28</v>
      </c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449"/>
      <c r="AF9" s="449"/>
      <c r="AG9" s="449"/>
      <c r="AH9" s="449"/>
      <c r="AI9" s="449"/>
      <c r="AJ9" s="449"/>
      <c r="AK9" s="449"/>
      <c r="AL9" s="449"/>
      <c r="AM9" s="449"/>
      <c r="AN9" s="449"/>
      <c r="AO9" s="449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</row>
    <row r="10" spans="2:55" ht="15" customHeight="1" x14ac:dyDescent="0.25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</row>
    <row r="11" spans="2:55" ht="15" customHeight="1" x14ac:dyDescent="0.25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</row>
    <row r="12" spans="2:55" x14ac:dyDescent="0.25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450"/>
      <c r="Q12" s="450"/>
      <c r="R12" s="450"/>
      <c r="S12" s="450"/>
      <c r="T12" s="450"/>
      <c r="U12" s="450"/>
      <c r="V12" s="450"/>
      <c r="W12" s="450"/>
      <c r="X12" s="450"/>
      <c r="Y12" s="450"/>
      <c r="Z12" s="450"/>
      <c r="AA12" s="450"/>
      <c r="AB12" s="450"/>
      <c r="AC12" s="450"/>
      <c r="AD12" s="450"/>
      <c r="AE12" s="450"/>
      <c r="AF12" s="450"/>
      <c r="AG12" s="450"/>
      <c r="AH12" s="450"/>
      <c r="AI12" s="450"/>
      <c r="AJ12" s="450"/>
      <c r="AK12" s="450"/>
      <c r="AL12" s="450"/>
      <c r="AM12" s="450"/>
      <c r="AN12" s="450"/>
      <c r="AO12" s="450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</row>
    <row r="13" spans="2:55" x14ac:dyDescent="0.25">
      <c r="B13" s="452" t="s">
        <v>12</v>
      </c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  <c r="P13" s="450" t="s">
        <v>151</v>
      </c>
      <c r="Q13" s="450"/>
      <c r="R13" s="450"/>
      <c r="S13" s="450"/>
      <c r="T13" s="450"/>
      <c r="U13" s="450"/>
      <c r="V13" s="450"/>
      <c r="W13" s="450"/>
      <c r="X13" s="450"/>
      <c r="Y13" s="450"/>
      <c r="Z13" s="450"/>
      <c r="AA13" s="450"/>
      <c r="AB13" s="450"/>
      <c r="AC13" s="450"/>
      <c r="AD13" s="450"/>
      <c r="AE13" s="450"/>
      <c r="AF13" s="450"/>
      <c r="AG13" s="450"/>
      <c r="AH13" s="450"/>
      <c r="AI13" s="450"/>
      <c r="AJ13" s="450"/>
      <c r="AK13" s="450"/>
      <c r="AL13" s="450"/>
      <c r="AM13" s="450"/>
      <c r="AN13" s="450"/>
      <c r="AO13" s="450"/>
      <c r="AP13" s="451" t="s">
        <v>108</v>
      </c>
      <c r="AQ13" s="451"/>
      <c r="AR13" s="451"/>
      <c r="AS13" s="451"/>
      <c r="AT13" s="451"/>
      <c r="AU13" s="451"/>
      <c r="AV13" s="451"/>
      <c r="AW13" s="451"/>
      <c r="AX13" s="451"/>
      <c r="AY13" s="451"/>
      <c r="AZ13" s="451"/>
      <c r="BA13" s="451"/>
      <c r="BB13" s="451"/>
      <c r="BC13" s="451"/>
    </row>
    <row r="14" spans="2:55" x14ac:dyDescent="0.25">
      <c r="B14" s="453" t="s">
        <v>319</v>
      </c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0" t="s">
        <v>152</v>
      </c>
      <c r="Q14" s="450"/>
      <c r="R14" s="450"/>
      <c r="S14" s="450"/>
      <c r="T14" s="450"/>
      <c r="U14" s="450"/>
      <c r="V14" s="450"/>
      <c r="W14" s="450"/>
      <c r="X14" s="450"/>
      <c r="Y14" s="450"/>
      <c r="Z14" s="450"/>
      <c r="AA14" s="450"/>
      <c r="AB14" s="450"/>
      <c r="AC14" s="450"/>
      <c r="AD14" s="450"/>
      <c r="AE14" s="450"/>
      <c r="AF14" s="450"/>
      <c r="AG14" s="450"/>
      <c r="AH14" s="450"/>
      <c r="AI14" s="450"/>
      <c r="AJ14" s="450"/>
      <c r="AK14" s="450"/>
      <c r="AL14" s="450"/>
      <c r="AM14" s="450"/>
      <c r="AN14" s="450"/>
      <c r="AO14" s="450"/>
      <c r="AP14" s="451" t="s">
        <v>268</v>
      </c>
      <c r="AQ14" s="451"/>
      <c r="AR14" s="451"/>
      <c r="AS14" s="451"/>
      <c r="AT14" s="451"/>
      <c r="AU14" s="451"/>
      <c r="AV14" s="451"/>
      <c r="AW14" s="451"/>
      <c r="AX14" s="451"/>
      <c r="AY14" s="451"/>
      <c r="AZ14" s="451"/>
      <c r="BA14" s="451"/>
      <c r="BB14" s="451"/>
      <c r="BC14" s="451"/>
    </row>
    <row r="15" spans="2:55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50" t="s">
        <v>321</v>
      </c>
      <c r="P15" s="450"/>
      <c r="Q15" s="450"/>
      <c r="R15" s="450"/>
      <c r="S15" s="450"/>
      <c r="T15" s="450"/>
      <c r="U15" s="450"/>
      <c r="V15" s="450"/>
      <c r="W15" s="450"/>
      <c r="X15" s="450"/>
      <c r="Y15" s="450"/>
      <c r="Z15" s="450"/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0"/>
      <c r="AL15" s="450"/>
      <c r="AM15" s="450"/>
      <c r="AN15" s="450"/>
      <c r="AO15" s="450"/>
      <c r="AP15" s="450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</row>
    <row r="16" spans="2:55" x14ac:dyDescent="0.25">
      <c r="B16" s="455" t="s">
        <v>273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0" t="s">
        <v>80</v>
      </c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450"/>
      <c r="AG16" s="450"/>
      <c r="AH16" s="450"/>
      <c r="AI16" s="450"/>
      <c r="AJ16" s="450"/>
      <c r="AK16" s="450"/>
      <c r="AL16" s="450"/>
      <c r="AM16" s="450"/>
      <c r="AN16" s="450"/>
      <c r="AO16" s="450"/>
      <c r="AP16" s="451" t="s">
        <v>267</v>
      </c>
      <c r="AQ16" s="451"/>
      <c r="AR16" s="451"/>
      <c r="AS16" s="451"/>
      <c r="AT16" s="451"/>
      <c r="AU16" s="451"/>
      <c r="AV16" s="451"/>
      <c r="AW16" s="451"/>
      <c r="AX16" s="451"/>
      <c r="AY16" s="451"/>
      <c r="AZ16" s="451"/>
      <c r="BA16" s="451"/>
      <c r="BB16" s="451"/>
      <c r="BC16" s="451"/>
    </row>
    <row r="17" spans="2:55" x14ac:dyDescent="0.25">
      <c r="B17" s="454" t="s">
        <v>116</v>
      </c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450" t="s">
        <v>107</v>
      </c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450"/>
      <c r="AG17" s="450"/>
      <c r="AH17" s="450"/>
      <c r="AI17" s="450"/>
      <c r="AJ17" s="450"/>
      <c r="AK17" s="450"/>
      <c r="AL17" s="450"/>
      <c r="AM17" s="450"/>
      <c r="AN17" s="450"/>
      <c r="AO17" s="450"/>
      <c r="AP17" s="451" t="s">
        <v>266</v>
      </c>
      <c r="AQ17" s="451"/>
      <c r="AR17" s="451"/>
      <c r="AS17" s="451"/>
      <c r="AT17" s="451"/>
      <c r="AU17" s="451"/>
      <c r="AV17" s="451"/>
      <c r="AW17" s="451"/>
      <c r="AX17" s="451"/>
      <c r="AY17" s="451"/>
      <c r="AZ17" s="451"/>
      <c r="BA17" s="451"/>
      <c r="BB17" s="451"/>
      <c r="BC17" s="451"/>
    </row>
    <row r="18" spans="2:55" x14ac:dyDescent="0.25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</row>
    <row r="19" spans="2:55" ht="15.75" thickBot="1" x14ac:dyDescent="0.3">
      <c r="B19" s="452" t="s">
        <v>14</v>
      </c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</row>
    <row r="20" spans="2:55" ht="15.75" thickBot="1" x14ac:dyDescent="0.3">
      <c r="B20" s="478" t="s">
        <v>15</v>
      </c>
      <c r="C20" s="479"/>
      <c r="D20" s="463" t="s">
        <v>86</v>
      </c>
      <c r="E20" s="464"/>
      <c r="F20" s="464"/>
      <c r="G20" s="464"/>
      <c r="H20" s="465"/>
      <c r="I20" s="463" t="s">
        <v>87</v>
      </c>
      <c r="J20" s="464"/>
      <c r="K20" s="464"/>
      <c r="L20" s="465"/>
      <c r="M20" s="463" t="s">
        <v>88</v>
      </c>
      <c r="N20" s="464"/>
      <c r="O20" s="464"/>
      <c r="P20" s="465"/>
      <c r="Q20" s="463" t="s">
        <v>89</v>
      </c>
      <c r="R20" s="464"/>
      <c r="S20" s="464"/>
      <c r="T20" s="464"/>
      <c r="U20" s="465"/>
      <c r="V20" s="463" t="s">
        <v>90</v>
      </c>
      <c r="W20" s="464"/>
      <c r="X20" s="464"/>
      <c r="Y20" s="465"/>
      <c r="Z20" s="463" t="s">
        <v>91</v>
      </c>
      <c r="AA20" s="464"/>
      <c r="AB20" s="464"/>
      <c r="AC20" s="465"/>
      <c r="AD20" s="463" t="s">
        <v>92</v>
      </c>
      <c r="AE20" s="464"/>
      <c r="AF20" s="464"/>
      <c r="AG20" s="464"/>
      <c r="AH20" s="465"/>
      <c r="AI20" s="463" t="s">
        <v>93</v>
      </c>
      <c r="AJ20" s="464"/>
      <c r="AK20" s="464"/>
      <c r="AL20" s="465"/>
      <c r="AM20" s="463" t="s">
        <v>94</v>
      </c>
      <c r="AN20" s="464"/>
      <c r="AO20" s="464"/>
      <c r="AP20" s="465"/>
      <c r="AQ20" s="463" t="s">
        <v>95</v>
      </c>
      <c r="AR20" s="464"/>
      <c r="AS20" s="464"/>
      <c r="AT20" s="464"/>
      <c r="AU20" s="465"/>
      <c r="AV20" s="463" t="s">
        <v>96</v>
      </c>
      <c r="AW20" s="464"/>
      <c r="AX20" s="464"/>
      <c r="AY20" s="465"/>
      <c r="AZ20" s="463" t="s">
        <v>97</v>
      </c>
      <c r="BA20" s="464"/>
      <c r="BB20" s="464"/>
      <c r="BC20" s="465"/>
    </row>
    <row r="21" spans="2:55" ht="15.75" thickBot="1" x14ac:dyDescent="0.3">
      <c r="B21" s="480"/>
      <c r="C21" s="481"/>
      <c r="D21" s="56">
        <v>1</v>
      </c>
      <c r="E21" s="57">
        <v>2</v>
      </c>
      <c r="F21" s="57">
        <v>3</v>
      </c>
      <c r="G21" s="57">
        <v>4</v>
      </c>
      <c r="H21" s="58">
        <v>5</v>
      </c>
      <c r="I21" s="56">
        <v>6</v>
      </c>
      <c r="J21" s="57">
        <v>7</v>
      </c>
      <c r="K21" s="57">
        <v>8</v>
      </c>
      <c r="L21" s="58">
        <v>9</v>
      </c>
      <c r="M21" s="56">
        <v>10</v>
      </c>
      <c r="N21" s="57">
        <v>11</v>
      </c>
      <c r="O21" s="57">
        <v>12</v>
      </c>
      <c r="P21" s="58">
        <v>13</v>
      </c>
      <c r="Q21" s="56">
        <v>14</v>
      </c>
      <c r="R21" s="57">
        <v>15</v>
      </c>
      <c r="S21" s="57">
        <v>16</v>
      </c>
      <c r="T21" s="57">
        <v>17</v>
      </c>
      <c r="U21" s="58">
        <v>18</v>
      </c>
      <c r="V21" s="56">
        <v>19</v>
      </c>
      <c r="W21" s="57">
        <v>20</v>
      </c>
      <c r="X21" s="57">
        <v>21</v>
      </c>
      <c r="Y21" s="58">
        <v>22</v>
      </c>
      <c r="Z21" s="56">
        <v>23</v>
      </c>
      <c r="AA21" s="57">
        <v>24</v>
      </c>
      <c r="AB21" s="57">
        <v>25</v>
      </c>
      <c r="AC21" s="58">
        <v>26</v>
      </c>
      <c r="AD21" s="56">
        <v>27</v>
      </c>
      <c r="AE21" s="57">
        <v>28</v>
      </c>
      <c r="AF21" s="57">
        <v>29</v>
      </c>
      <c r="AG21" s="57">
        <v>30</v>
      </c>
      <c r="AH21" s="58">
        <v>31</v>
      </c>
      <c r="AI21" s="56">
        <v>32</v>
      </c>
      <c r="AJ21" s="57">
        <v>33</v>
      </c>
      <c r="AK21" s="57">
        <v>34</v>
      </c>
      <c r="AL21" s="58">
        <v>35</v>
      </c>
      <c r="AM21" s="56">
        <v>36</v>
      </c>
      <c r="AN21" s="57">
        <v>37</v>
      </c>
      <c r="AO21" s="57">
        <v>38</v>
      </c>
      <c r="AP21" s="58">
        <v>39</v>
      </c>
      <c r="AQ21" s="56">
        <v>40</v>
      </c>
      <c r="AR21" s="57">
        <v>41</v>
      </c>
      <c r="AS21" s="57">
        <v>42</v>
      </c>
      <c r="AT21" s="57">
        <v>43</v>
      </c>
      <c r="AU21" s="58">
        <v>44</v>
      </c>
      <c r="AV21" s="56">
        <v>45</v>
      </c>
      <c r="AW21" s="57">
        <v>46</v>
      </c>
      <c r="AX21" s="57">
        <v>47</v>
      </c>
      <c r="AY21" s="58">
        <v>48</v>
      </c>
      <c r="AZ21" s="56">
        <v>49</v>
      </c>
      <c r="BA21" s="57">
        <v>50</v>
      </c>
      <c r="BB21" s="57">
        <v>51</v>
      </c>
      <c r="BC21" s="58">
        <v>52</v>
      </c>
    </row>
    <row r="22" spans="2:55" ht="15.75" thickBot="1" x14ac:dyDescent="0.3">
      <c r="B22" s="381">
        <v>3</v>
      </c>
      <c r="C22" s="382"/>
      <c r="D22" s="59" t="s">
        <v>58</v>
      </c>
      <c r="E22" s="60" t="s">
        <v>58</v>
      </c>
      <c r="F22" s="60" t="s">
        <v>58</v>
      </c>
      <c r="G22" s="60" t="s">
        <v>58</v>
      </c>
      <c r="H22" s="61" t="s">
        <v>58</v>
      </c>
      <c r="I22" s="59" t="s">
        <v>58</v>
      </c>
      <c r="J22" s="60" t="s">
        <v>58</v>
      </c>
      <c r="K22" s="60" t="s">
        <v>58</v>
      </c>
      <c r="L22" s="61" t="s">
        <v>58</v>
      </c>
      <c r="M22" s="59" t="s">
        <v>58</v>
      </c>
      <c r="N22" s="60" t="s">
        <v>58</v>
      </c>
      <c r="O22" s="60" t="s">
        <v>58</v>
      </c>
      <c r="P22" s="61" t="s">
        <v>58</v>
      </c>
      <c r="Q22" s="59" t="s">
        <v>58</v>
      </c>
      <c r="R22" s="60" t="s">
        <v>60</v>
      </c>
      <c r="S22" s="60" t="s">
        <v>22</v>
      </c>
      <c r="T22" s="60" t="s">
        <v>22</v>
      </c>
      <c r="U22" s="61" t="s">
        <v>260</v>
      </c>
      <c r="V22" s="59" t="s">
        <v>260</v>
      </c>
      <c r="W22" s="60" t="s">
        <v>260</v>
      </c>
      <c r="X22" s="60" t="s">
        <v>21</v>
      </c>
      <c r="Y22" s="61" t="s">
        <v>21</v>
      </c>
      <c r="Z22" s="59" t="s">
        <v>58</v>
      </c>
      <c r="AA22" s="60" t="s">
        <v>58</v>
      </c>
      <c r="AB22" s="60" t="s">
        <v>58</v>
      </c>
      <c r="AC22" s="61" t="s">
        <v>58</v>
      </c>
      <c r="AD22" s="59" t="s">
        <v>58</v>
      </c>
      <c r="AE22" s="60" t="s">
        <v>58</v>
      </c>
      <c r="AF22" s="60" t="s">
        <v>58</v>
      </c>
      <c r="AG22" s="60" t="s">
        <v>58</v>
      </c>
      <c r="AH22" s="61" t="s">
        <v>58</v>
      </c>
      <c r="AI22" s="59" t="s">
        <v>58</v>
      </c>
      <c r="AJ22" s="60" t="s">
        <v>58</v>
      </c>
      <c r="AK22" s="60" t="s">
        <v>58</v>
      </c>
      <c r="AL22" s="61" t="s">
        <v>21</v>
      </c>
      <c r="AM22" s="59" t="s">
        <v>58</v>
      </c>
      <c r="AN22" s="62" t="s">
        <v>58</v>
      </c>
      <c r="AO22" s="63" t="s">
        <v>60</v>
      </c>
      <c r="AP22" s="63" t="s">
        <v>22</v>
      </c>
      <c r="AQ22" s="59" t="s">
        <v>22</v>
      </c>
      <c r="AR22" s="64" t="s">
        <v>21</v>
      </c>
      <c r="AS22" s="64" t="s">
        <v>21</v>
      </c>
      <c r="AT22" s="64" t="s">
        <v>21</v>
      </c>
      <c r="AU22" s="61" t="s">
        <v>21</v>
      </c>
      <c r="AV22" s="65" t="s">
        <v>21</v>
      </c>
      <c r="AW22" s="66" t="s">
        <v>21</v>
      </c>
      <c r="AX22" s="66" t="s">
        <v>21</v>
      </c>
      <c r="AY22" s="66" t="s">
        <v>21</v>
      </c>
      <c r="AZ22" s="65" t="s">
        <v>21</v>
      </c>
      <c r="BA22" s="66" t="s">
        <v>21</v>
      </c>
      <c r="BB22" s="66" t="s">
        <v>21</v>
      </c>
      <c r="BC22" s="61" t="s">
        <v>21</v>
      </c>
    </row>
    <row r="23" spans="2:55" ht="15.75" thickBot="1" x14ac:dyDescent="0.3">
      <c r="B23" s="381">
        <v>4</v>
      </c>
      <c r="C23" s="382"/>
      <c r="D23" s="59" t="s">
        <v>58</v>
      </c>
      <c r="E23" s="60" t="s">
        <v>58</v>
      </c>
      <c r="F23" s="60" t="s">
        <v>58</v>
      </c>
      <c r="G23" s="60" t="s">
        <v>58</v>
      </c>
      <c r="H23" s="61" t="s">
        <v>58</v>
      </c>
      <c r="I23" s="59" t="s">
        <v>58</v>
      </c>
      <c r="J23" s="60" t="s">
        <v>58</v>
      </c>
      <c r="K23" s="60" t="s">
        <v>58</v>
      </c>
      <c r="L23" s="61" t="s">
        <v>58</v>
      </c>
      <c r="M23" s="59" t="s">
        <v>58</v>
      </c>
      <c r="N23" s="60" t="s">
        <v>58</v>
      </c>
      <c r="O23" s="60" t="s">
        <v>58</v>
      </c>
      <c r="P23" s="61" t="s">
        <v>58</v>
      </c>
      <c r="Q23" s="59" t="s">
        <v>58</v>
      </c>
      <c r="R23" s="60" t="s">
        <v>60</v>
      </c>
      <c r="S23" s="60" t="s">
        <v>22</v>
      </c>
      <c r="T23" s="60" t="s">
        <v>22</v>
      </c>
      <c r="U23" s="61" t="s">
        <v>59</v>
      </c>
      <c r="V23" s="59" t="s">
        <v>59</v>
      </c>
      <c r="W23" s="60" t="s">
        <v>59</v>
      </c>
      <c r="X23" s="60" t="s">
        <v>21</v>
      </c>
      <c r="Y23" s="61" t="s">
        <v>21</v>
      </c>
      <c r="Z23" s="59" t="s">
        <v>58</v>
      </c>
      <c r="AA23" s="60" t="s">
        <v>58</v>
      </c>
      <c r="AB23" s="60" t="s">
        <v>58</v>
      </c>
      <c r="AC23" s="61" t="s">
        <v>58</v>
      </c>
      <c r="AD23" s="59" t="s">
        <v>58</v>
      </c>
      <c r="AE23" s="60" t="s">
        <v>58</v>
      </c>
      <c r="AF23" s="60" t="s">
        <v>58</v>
      </c>
      <c r="AG23" s="60" t="s">
        <v>58</v>
      </c>
      <c r="AH23" s="61" t="s">
        <v>58</v>
      </c>
      <c r="AI23" s="59" t="s">
        <v>58</v>
      </c>
      <c r="AJ23" s="60" t="s">
        <v>58</v>
      </c>
      <c r="AK23" s="60" t="s">
        <v>58</v>
      </c>
      <c r="AL23" s="61" t="s">
        <v>21</v>
      </c>
      <c r="AM23" s="59" t="s">
        <v>58</v>
      </c>
      <c r="AN23" s="62" t="s">
        <v>58</v>
      </c>
      <c r="AO23" s="60" t="s">
        <v>60</v>
      </c>
      <c r="AP23" s="67" t="s">
        <v>22</v>
      </c>
      <c r="AQ23" s="59" t="s">
        <v>22</v>
      </c>
      <c r="AR23" s="60" t="s">
        <v>113</v>
      </c>
      <c r="AS23" s="60" t="s">
        <v>21</v>
      </c>
      <c r="AT23" s="60" t="s">
        <v>21</v>
      </c>
      <c r="AU23" s="61" t="s">
        <v>21</v>
      </c>
      <c r="AV23" s="65" t="s">
        <v>21</v>
      </c>
      <c r="AW23" s="66" t="s">
        <v>21</v>
      </c>
      <c r="AX23" s="66" t="s">
        <v>21</v>
      </c>
      <c r="AY23" s="66" t="s">
        <v>21</v>
      </c>
      <c r="AZ23" s="65" t="s">
        <v>21</v>
      </c>
      <c r="BA23" s="66" t="s">
        <v>21</v>
      </c>
      <c r="BB23" s="66" t="s">
        <v>21</v>
      </c>
      <c r="BC23" s="61" t="s">
        <v>21</v>
      </c>
    </row>
    <row r="24" spans="2:55" x14ac:dyDescent="0.25">
      <c r="B24" s="68"/>
      <c r="C24" s="68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</row>
    <row r="25" spans="2:55" x14ac:dyDescent="0.25">
      <c r="B25" s="474" t="s">
        <v>23</v>
      </c>
      <c r="C25" s="474"/>
      <c r="D25" s="474"/>
      <c r="E25" s="474"/>
      <c r="F25" s="474"/>
      <c r="G25" s="474"/>
      <c r="H25" s="474"/>
      <c r="I25" s="474"/>
      <c r="J25" s="70"/>
      <c r="K25" s="68" t="s">
        <v>58</v>
      </c>
      <c r="L25" s="71" t="s">
        <v>24</v>
      </c>
      <c r="M25" s="70" t="s">
        <v>25</v>
      </c>
      <c r="N25" s="70"/>
      <c r="O25" s="70"/>
      <c r="P25" s="70"/>
      <c r="Q25" s="70"/>
      <c r="R25" s="70"/>
      <c r="S25" s="70"/>
      <c r="T25" s="68" t="s">
        <v>22</v>
      </c>
      <c r="U25" s="70" t="s">
        <v>24</v>
      </c>
      <c r="V25" s="70" t="s">
        <v>27</v>
      </c>
      <c r="W25" s="51"/>
      <c r="X25" s="70"/>
      <c r="Y25" s="70"/>
      <c r="Z25" s="70"/>
      <c r="AA25" s="70"/>
      <c r="AB25" s="70"/>
      <c r="AC25" s="68" t="s">
        <v>60</v>
      </c>
      <c r="AD25" s="71" t="s">
        <v>24</v>
      </c>
      <c r="AE25" s="70" t="s">
        <v>62</v>
      </c>
      <c r="AF25" s="51"/>
      <c r="AG25" s="70"/>
      <c r="AH25" s="70"/>
      <c r="AI25" s="70"/>
      <c r="AJ25" s="70"/>
      <c r="AK25" s="68" t="s">
        <v>21</v>
      </c>
      <c r="AL25" s="71" t="s">
        <v>24</v>
      </c>
      <c r="AM25" s="70" t="s">
        <v>26</v>
      </c>
      <c r="AN25" s="71"/>
      <c r="AO25" s="71"/>
      <c r="AP25" s="71"/>
      <c r="AQ25" s="68" t="s">
        <v>258</v>
      </c>
      <c r="AR25" s="72" t="s">
        <v>61</v>
      </c>
      <c r="AS25" s="72" t="s">
        <v>259</v>
      </c>
      <c r="AT25" s="72"/>
      <c r="AU25" s="72"/>
      <c r="AV25" s="72"/>
      <c r="AW25" s="72"/>
      <c r="AX25" s="72"/>
      <c r="AY25" s="72"/>
      <c r="AZ25" s="51"/>
      <c r="BA25" s="51"/>
      <c r="BB25" s="51"/>
      <c r="BC25" s="71"/>
    </row>
    <row r="26" spans="2:55" x14ac:dyDescent="0.25">
      <c r="B26" s="50"/>
      <c r="C26" s="51"/>
      <c r="D26" s="51"/>
      <c r="E26" s="51"/>
      <c r="F26" s="51"/>
      <c r="G26" s="51"/>
      <c r="H26" s="51"/>
      <c r="I26" s="51"/>
      <c r="J26" s="51"/>
      <c r="K26" s="73" t="s">
        <v>260</v>
      </c>
      <c r="L26" s="72" t="s">
        <v>24</v>
      </c>
      <c r="M26" s="72" t="s">
        <v>261</v>
      </c>
      <c r="N26" s="72"/>
      <c r="O26" s="72"/>
      <c r="P26" s="72"/>
      <c r="Q26" s="72"/>
      <c r="R26" s="72"/>
      <c r="S26" s="72"/>
      <c r="T26" s="72"/>
      <c r="U26" s="72"/>
      <c r="V26" s="72"/>
      <c r="W26" s="73" t="s">
        <v>59</v>
      </c>
      <c r="X26" s="72" t="s">
        <v>262</v>
      </c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68" t="s">
        <v>113</v>
      </c>
      <c r="AJ26" s="70" t="s">
        <v>24</v>
      </c>
      <c r="AK26" s="70" t="s">
        <v>114</v>
      </c>
      <c r="AL26" s="71"/>
      <c r="AM26" s="71"/>
      <c r="AN26" s="71"/>
      <c r="AO26" s="71"/>
      <c r="AP26" s="71"/>
      <c r="AR26" s="72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</row>
    <row r="27" spans="2:55" x14ac:dyDescent="0.25">
      <c r="B27" s="50"/>
      <c r="C27" s="51"/>
      <c r="D27" s="51"/>
      <c r="E27" s="51"/>
      <c r="F27" s="51"/>
      <c r="G27" s="51"/>
      <c r="H27" s="51"/>
      <c r="I27" s="51"/>
      <c r="J27" s="51"/>
      <c r="K27" s="73"/>
      <c r="L27" s="72"/>
      <c r="M27" s="72"/>
      <c r="N27" s="72"/>
      <c r="O27" s="72"/>
      <c r="P27" s="72"/>
      <c r="Q27" s="72"/>
      <c r="R27" s="72"/>
      <c r="S27" s="72"/>
      <c r="T27" s="75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5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5"/>
      <c r="AS27" s="72"/>
      <c r="AT27" s="72"/>
      <c r="AU27" s="72"/>
      <c r="AV27" s="72"/>
      <c r="AW27" s="72"/>
      <c r="AX27" s="72"/>
      <c r="AY27" s="72"/>
      <c r="AZ27" s="72"/>
      <c r="BA27" s="72"/>
      <c r="BB27" s="51"/>
      <c r="BC27" s="51"/>
    </row>
    <row r="28" spans="2:55" ht="15.75" thickBot="1" x14ac:dyDescent="0.3">
      <c r="B28" s="452" t="s">
        <v>71</v>
      </c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2"/>
      <c r="AB28" s="452"/>
      <c r="AC28" s="452"/>
      <c r="AD28" s="452"/>
      <c r="AE28" s="452"/>
      <c r="AF28" s="452"/>
      <c r="AG28" s="452"/>
      <c r="AH28" s="51"/>
      <c r="AI28" s="421" t="s">
        <v>76</v>
      </c>
      <c r="AJ28" s="421"/>
      <c r="AK28" s="421"/>
      <c r="AL28" s="421"/>
      <c r="AM28" s="421"/>
      <c r="AN28" s="421"/>
      <c r="AO28" s="421"/>
      <c r="AP28" s="421"/>
      <c r="AQ28" s="421"/>
      <c r="AR28" s="421"/>
      <c r="AS28" s="421"/>
      <c r="AT28" s="421"/>
      <c r="AU28" s="421"/>
      <c r="AV28" s="421"/>
      <c r="AW28" s="421"/>
      <c r="AX28" s="421"/>
      <c r="AY28" s="421"/>
      <c r="AZ28" s="421"/>
      <c r="BA28" s="421"/>
      <c r="BB28" s="421"/>
      <c r="BC28" s="421"/>
    </row>
    <row r="29" spans="2:55" ht="67.5" customHeight="1" thickBot="1" x14ac:dyDescent="0.3">
      <c r="B29" s="363" t="s">
        <v>15</v>
      </c>
      <c r="C29" s="364"/>
      <c r="D29" s="364"/>
      <c r="E29" s="365"/>
      <c r="F29" s="379" t="s">
        <v>56</v>
      </c>
      <c r="G29" s="364"/>
      <c r="H29" s="364"/>
      <c r="I29" s="380"/>
      <c r="J29" s="363" t="s">
        <v>57</v>
      </c>
      <c r="K29" s="364"/>
      <c r="L29" s="364"/>
      <c r="M29" s="365"/>
      <c r="N29" s="379" t="s">
        <v>264</v>
      </c>
      <c r="O29" s="364"/>
      <c r="P29" s="364"/>
      <c r="Q29" s="380"/>
      <c r="R29" s="363" t="s">
        <v>111</v>
      </c>
      <c r="S29" s="364"/>
      <c r="T29" s="364"/>
      <c r="U29" s="365"/>
      <c r="V29" s="198" t="s">
        <v>263</v>
      </c>
      <c r="W29" s="199"/>
      <c r="X29" s="199"/>
      <c r="Y29" s="200"/>
      <c r="Z29" s="379" t="s">
        <v>16</v>
      </c>
      <c r="AA29" s="364"/>
      <c r="AB29" s="364"/>
      <c r="AC29" s="365"/>
      <c r="AD29" s="379" t="s">
        <v>103</v>
      </c>
      <c r="AE29" s="364"/>
      <c r="AF29" s="364"/>
      <c r="AG29" s="365"/>
      <c r="AH29" s="76"/>
      <c r="AI29" s="198" t="s">
        <v>323</v>
      </c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200"/>
    </row>
    <row r="30" spans="2:55" ht="30" customHeight="1" x14ac:dyDescent="0.25">
      <c r="B30" s="383">
        <v>3</v>
      </c>
      <c r="C30" s="384"/>
      <c r="D30" s="384"/>
      <c r="E30" s="385"/>
      <c r="F30" s="476">
        <v>30</v>
      </c>
      <c r="G30" s="470"/>
      <c r="H30" s="470"/>
      <c r="I30" s="477"/>
      <c r="J30" s="469">
        <v>4</v>
      </c>
      <c r="K30" s="470"/>
      <c r="L30" s="470"/>
      <c r="M30" s="471"/>
      <c r="N30" s="389">
        <v>3</v>
      </c>
      <c r="O30" s="390"/>
      <c r="P30" s="390"/>
      <c r="Q30" s="391"/>
      <c r="R30" s="469"/>
      <c r="S30" s="470"/>
      <c r="T30" s="470"/>
      <c r="U30" s="471"/>
      <c r="V30" s="366">
        <v>15</v>
      </c>
      <c r="W30" s="367"/>
      <c r="X30" s="367"/>
      <c r="Y30" s="368"/>
      <c r="Z30" s="147">
        <f t="shared" ref="Z30:Z31" si="0">SUM(F30:Y30)</f>
        <v>52</v>
      </c>
      <c r="AA30" s="183"/>
      <c r="AB30" s="183"/>
      <c r="AC30" s="182"/>
      <c r="AD30" s="158"/>
      <c r="AE30" s="390"/>
      <c r="AF30" s="390"/>
      <c r="AG30" s="391"/>
      <c r="AH30" s="77"/>
      <c r="AI30" s="460"/>
      <c r="AJ30" s="461"/>
      <c r="AK30" s="461"/>
      <c r="AL30" s="461"/>
      <c r="AM30" s="461"/>
      <c r="AN30" s="461"/>
      <c r="AO30" s="462"/>
      <c r="AP30" s="460"/>
      <c r="AQ30" s="461"/>
      <c r="AR30" s="461"/>
      <c r="AS30" s="461"/>
      <c r="AT30" s="461"/>
      <c r="AU30" s="461"/>
      <c r="AV30" s="462"/>
      <c r="AW30" s="407"/>
      <c r="AX30" s="408"/>
      <c r="AY30" s="408"/>
      <c r="AZ30" s="408"/>
      <c r="BA30" s="408"/>
      <c r="BB30" s="408"/>
      <c r="BC30" s="409"/>
    </row>
    <row r="31" spans="2:55" ht="30" customHeight="1" thickBot="1" x14ac:dyDescent="0.3">
      <c r="B31" s="386">
        <v>4</v>
      </c>
      <c r="C31" s="387"/>
      <c r="D31" s="387"/>
      <c r="E31" s="388"/>
      <c r="F31" s="374">
        <v>30</v>
      </c>
      <c r="G31" s="375"/>
      <c r="H31" s="375"/>
      <c r="I31" s="376"/>
      <c r="J31" s="475">
        <v>4</v>
      </c>
      <c r="K31" s="375"/>
      <c r="L31" s="375"/>
      <c r="M31" s="473"/>
      <c r="N31" s="404">
        <v>3</v>
      </c>
      <c r="O31" s="405"/>
      <c r="P31" s="405"/>
      <c r="Q31" s="406"/>
      <c r="R31" s="472">
        <v>1</v>
      </c>
      <c r="S31" s="375"/>
      <c r="T31" s="375"/>
      <c r="U31" s="473"/>
      <c r="V31" s="369">
        <v>14</v>
      </c>
      <c r="W31" s="370"/>
      <c r="X31" s="370"/>
      <c r="Y31" s="371"/>
      <c r="Z31" s="147">
        <f t="shared" si="0"/>
        <v>52</v>
      </c>
      <c r="AA31" s="183"/>
      <c r="AB31" s="183"/>
      <c r="AC31" s="182"/>
      <c r="AD31" s="440"/>
      <c r="AE31" s="441"/>
      <c r="AF31" s="441"/>
      <c r="AG31" s="442"/>
      <c r="AH31" s="77"/>
      <c r="AI31" s="460"/>
      <c r="AJ31" s="461"/>
      <c r="AK31" s="461"/>
      <c r="AL31" s="461"/>
      <c r="AM31" s="461"/>
      <c r="AN31" s="461"/>
      <c r="AO31" s="462"/>
      <c r="AP31" s="460"/>
      <c r="AQ31" s="461"/>
      <c r="AR31" s="461"/>
      <c r="AS31" s="461"/>
      <c r="AT31" s="461"/>
      <c r="AU31" s="461"/>
      <c r="AV31" s="462"/>
      <c r="AW31" s="407"/>
      <c r="AX31" s="408"/>
      <c r="AY31" s="408"/>
      <c r="AZ31" s="408"/>
      <c r="BA31" s="408"/>
      <c r="BB31" s="408"/>
      <c r="BC31" s="409"/>
    </row>
    <row r="32" spans="2:55" ht="30" customHeight="1" thickBot="1" x14ac:dyDescent="0.3">
      <c r="B32" s="457" t="s">
        <v>63</v>
      </c>
      <c r="C32" s="458"/>
      <c r="D32" s="458"/>
      <c r="E32" s="459"/>
      <c r="F32" s="377">
        <f>SUM(F30:I31)</f>
        <v>60</v>
      </c>
      <c r="G32" s="378"/>
      <c r="H32" s="378"/>
      <c r="I32" s="378"/>
      <c r="J32" s="377">
        <f>SUM(J30:M31)</f>
        <v>8</v>
      </c>
      <c r="K32" s="378"/>
      <c r="L32" s="378"/>
      <c r="M32" s="378"/>
      <c r="N32" s="377">
        <f>SUM(N30:Q31)</f>
        <v>6</v>
      </c>
      <c r="O32" s="378"/>
      <c r="P32" s="378"/>
      <c r="Q32" s="378"/>
      <c r="R32" s="377">
        <f>SUM(R30:U31)</f>
        <v>1</v>
      </c>
      <c r="S32" s="378"/>
      <c r="T32" s="378"/>
      <c r="U32" s="378"/>
      <c r="V32" s="377">
        <f>SUM(V30:Y31)</f>
        <v>29</v>
      </c>
      <c r="W32" s="378"/>
      <c r="X32" s="378"/>
      <c r="Y32" s="378"/>
      <c r="Z32" s="377">
        <f>SUM(Z30:AC31)</f>
        <v>104</v>
      </c>
      <c r="AA32" s="378"/>
      <c r="AB32" s="378"/>
      <c r="AC32" s="378"/>
      <c r="AD32" s="466"/>
      <c r="AE32" s="467"/>
      <c r="AF32" s="467"/>
      <c r="AG32" s="468"/>
      <c r="AH32" s="77"/>
      <c r="AI32" s="418"/>
      <c r="AJ32" s="419"/>
      <c r="AK32" s="419"/>
      <c r="AL32" s="419"/>
      <c r="AM32" s="419"/>
      <c r="AN32" s="419"/>
      <c r="AO32" s="420"/>
      <c r="AP32" s="418"/>
      <c r="AQ32" s="419"/>
      <c r="AR32" s="419"/>
      <c r="AS32" s="419"/>
      <c r="AT32" s="419"/>
      <c r="AU32" s="419"/>
      <c r="AV32" s="420"/>
      <c r="AW32" s="195"/>
      <c r="AX32" s="196"/>
      <c r="AY32" s="196"/>
      <c r="AZ32" s="196"/>
      <c r="BA32" s="196"/>
      <c r="BB32" s="196"/>
      <c r="BC32" s="197"/>
    </row>
    <row r="33" spans="2:55" x14ac:dyDescent="0.25">
      <c r="B33" s="78"/>
      <c r="C33" s="78"/>
      <c r="D33" s="78"/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7"/>
      <c r="AI33" s="80"/>
      <c r="AJ33" s="80"/>
      <c r="AK33" s="80"/>
      <c r="AL33" s="80"/>
      <c r="AM33" s="80"/>
      <c r="AN33" s="80"/>
      <c r="AO33" s="80"/>
      <c r="AP33" s="80"/>
      <c r="AQ33" s="79"/>
      <c r="AR33" s="79"/>
      <c r="AS33" s="79"/>
      <c r="AT33" s="79"/>
      <c r="AU33" s="77"/>
      <c r="AV33" s="81"/>
      <c r="AW33" s="81"/>
      <c r="AX33" s="81"/>
      <c r="AY33" s="81"/>
      <c r="AZ33" s="79"/>
      <c r="BA33" s="79"/>
      <c r="BB33" s="79"/>
      <c r="BC33" s="79"/>
    </row>
    <row r="34" spans="2:55" ht="15.75" thickBot="1" x14ac:dyDescent="0.3">
      <c r="B34" s="421" t="s">
        <v>18</v>
      </c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1"/>
      <c r="AL34" s="421"/>
      <c r="AM34" s="421"/>
      <c r="AN34" s="421"/>
      <c r="AO34" s="421"/>
      <c r="AP34" s="421"/>
      <c r="AQ34" s="421"/>
      <c r="AR34" s="421"/>
      <c r="AS34" s="421"/>
      <c r="AT34" s="421"/>
      <c r="AU34" s="443" t="s">
        <v>17</v>
      </c>
      <c r="AV34" s="443"/>
      <c r="AW34" s="443"/>
      <c r="AX34" s="443"/>
      <c r="AY34" s="443"/>
      <c r="AZ34" s="443"/>
      <c r="BA34" s="443"/>
      <c r="BB34" s="443"/>
      <c r="BC34" s="443"/>
    </row>
    <row r="35" spans="2:55" ht="60" customHeight="1" thickBot="1" x14ac:dyDescent="0.3">
      <c r="B35" s="422" t="s">
        <v>323</v>
      </c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3"/>
      <c r="AJ35" s="423"/>
      <c r="AK35" s="423"/>
      <c r="AL35" s="423"/>
      <c r="AM35" s="423"/>
      <c r="AN35" s="423"/>
      <c r="AO35" s="423"/>
      <c r="AP35" s="423"/>
      <c r="AQ35" s="423"/>
      <c r="AR35" s="423"/>
      <c r="AS35" s="424"/>
      <c r="AT35" s="79"/>
      <c r="AU35" s="198" t="s">
        <v>112</v>
      </c>
      <c r="AV35" s="199"/>
      <c r="AW35" s="199"/>
      <c r="AX35" s="199"/>
      <c r="AY35" s="200"/>
      <c r="AZ35" s="363" t="s">
        <v>20</v>
      </c>
      <c r="BA35" s="364"/>
      <c r="BB35" s="364"/>
      <c r="BC35" s="365"/>
    </row>
    <row r="36" spans="2:55" ht="30" customHeight="1" thickBot="1" x14ac:dyDescent="0.3">
      <c r="B36" s="201" t="s">
        <v>19</v>
      </c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2"/>
      <c r="AL36" s="201" t="s">
        <v>20</v>
      </c>
      <c r="AM36" s="203"/>
      <c r="AN36" s="203"/>
      <c r="AO36" s="202"/>
      <c r="AP36" s="201" t="s">
        <v>69</v>
      </c>
      <c r="AQ36" s="203"/>
      <c r="AR36" s="203"/>
      <c r="AS36" s="202"/>
      <c r="AT36" s="79"/>
      <c r="AU36" s="431" t="s">
        <v>251</v>
      </c>
      <c r="AV36" s="432"/>
      <c r="AW36" s="432"/>
      <c r="AX36" s="432"/>
      <c r="AY36" s="433"/>
      <c r="AZ36" s="392">
        <v>8</v>
      </c>
      <c r="BA36" s="393"/>
      <c r="BB36" s="393"/>
      <c r="BC36" s="394"/>
    </row>
    <row r="37" spans="2:55" ht="30" customHeight="1" x14ac:dyDescent="0.25">
      <c r="B37" s="425" t="s">
        <v>170</v>
      </c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26"/>
      <c r="AA37" s="426"/>
      <c r="AB37" s="426"/>
      <c r="AC37" s="426"/>
      <c r="AD37" s="426"/>
      <c r="AE37" s="426"/>
      <c r="AF37" s="426"/>
      <c r="AG37" s="426"/>
      <c r="AH37" s="426"/>
      <c r="AI37" s="426"/>
      <c r="AJ37" s="426"/>
      <c r="AK37" s="427"/>
      <c r="AL37" s="389">
        <v>5</v>
      </c>
      <c r="AM37" s="390"/>
      <c r="AN37" s="390"/>
      <c r="AO37" s="391"/>
      <c r="AP37" s="389">
        <v>3</v>
      </c>
      <c r="AQ37" s="390"/>
      <c r="AR37" s="390"/>
      <c r="AS37" s="391"/>
      <c r="AT37" s="79"/>
      <c r="AU37" s="434"/>
      <c r="AV37" s="435"/>
      <c r="AW37" s="435"/>
      <c r="AX37" s="435"/>
      <c r="AY37" s="436"/>
      <c r="AZ37" s="395"/>
      <c r="BA37" s="396"/>
      <c r="BB37" s="396"/>
      <c r="BC37" s="397"/>
    </row>
    <row r="38" spans="2:55" ht="30" customHeight="1" thickBot="1" x14ac:dyDescent="0.3">
      <c r="B38" s="425" t="s">
        <v>55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426"/>
      <c r="W38" s="426"/>
      <c r="X38" s="426"/>
      <c r="Y38" s="426"/>
      <c r="Z38" s="426"/>
      <c r="AA38" s="426"/>
      <c r="AB38" s="426"/>
      <c r="AC38" s="426"/>
      <c r="AD38" s="426"/>
      <c r="AE38" s="426"/>
      <c r="AF38" s="426"/>
      <c r="AG38" s="426"/>
      <c r="AH38" s="426"/>
      <c r="AI38" s="426"/>
      <c r="AJ38" s="426"/>
      <c r="AK38" s="427"/>
      <c r="AL38" s="389">
        <v>7</v>
      </c>
      <c r="AM38" s="390"/>
      <c r="AN38" s="390"/>
      <c r="AO38" s="391"/>
      <c r="AP38" s="404">
        <v>3</v>
      </c>
      <c r="AQ38" s="405"/>
      <c r="AR38" s="405"/>
      <c r="AS38" s="406"/>
      <c r="AT38" s="79"/>
      <c r="AU38" s="434"/>
      <c r="AV38" s="435"/>
      <c r="AW38" s="435"/>
      <c r="AX38" s="435"/>
      <c r="AY38" s="436"/>
      <c r="AZ38" s="395"/>
      <c r="BA38" s="396"/>
      <c r="BB38" s="396"/>
      <c r="BC38" s="397"/>
    </row>
    <row r="39" spans="2:55" ht="30" customHeight="1" thickBot="1" x14ac:dyDescent="0.3">
      <c r="B39" s="412" t="s">
        <v>68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  <c r="AC39" s="413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  <c r="AN39" s="413"/>
      <c r="AO39" s="414"/>
      <c r="AP39" s="428">
        <f>SUM(AP37:AS38)</f>
        <v>6</v>
      </c>
      <c r="AQ39" s="429"/>
      <c r="AR39" s="429"/>
      <c r="AS39" s="430"/>
      <c r="AT39" s="79"/>
      <c r="AU39" s="437"/>
      <c r="AV39" s="438"/>
      <c r="AW39" s="438"/>
      <c r="AX39" s="438"/>
      <c r="AY39" s="439"/>
      <c r="AZ39" s="398"/>
      <c r="BA39" s="399"/>
      <c r="BB39" s="399"/>
      <c r="BC39" s="400"/>
    </row>
    <row r="40" spans="2:55" x14ac:dyDescent="0.25">
      <c r="B40" s="78"/>
      <c r="C40" s="78"/>
      <c r="D40" s="78"/>
      <c r="E40" s="78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7"/>
      <c r="AI40" s="80"/>
      <c r="AJ40" s="80"/>
      <c r="AK40" s="80"/>
      <c r="AL40" s="80"/>
      <c r="AM40" s="80"/>
      <c r="AN40" s="80"/>
      <c r="AO40" s="80"/>
      <c r="AP40" s="80"/>
      <c r="AQ40" s="79"/>
      <c r="AR40" s="79"/>
      <c r="AS40" s="79"/>
      <c r="AT40" s="79"/>
      <c r="AU40" s="77"/>
      <c r="AV40" s="81"/>
      <c r="AW40" s="81"/>
      <c r="AX40" s="81"/>
      <c r="AY40" s="81"/>
      <c r="AZ40" s="79"/>
      <c r="BA40" s="79"/>
      <c r="BB40" s="79"/>
      <c r="BC40" s="79"/>
    </row>
    <row r="41" spans="2:55" ht="15.75" thickBot="1" x14ac:dyDescent="0.3">
      <c r="B41" s="421" t="s">
        <v>148</v>
      </c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421"/>
      <c r="AF41" s="421"/>
      <c r="AG41" s="421"/>
      <c r="AH41" s="421"/>
      <c r="AI41" s="421"/>
      <c r="AJ41" s="421"/>
      <c r="AK41" s="421"/>
      <c r="AL41" s="421"/>
      <c r="AM41" s="421"/>
      <c r="AN41" s="421"/>
      <c r="AO41" s="421"/>
      <c r="AP41" s="421"/>
      <c r="AQ41" s="421"/>
      <c r="AR41" s="421"/>
      <c r="AS41" s="421"/>
      <c r="AT41" s="421"/>
      <c r="AU41" s="421"/>
      <c r="AV41" s="421"/>
      <c r="AW41" s="421"/>
      <c r="AX41" s="421"/>
      <c r="AY41" s="421"/>
      <c r="AZ41" s="421"/>
      <c r="BA41" s="421"/>
      <c r="BB41" s="421"/>
      <c r="BC41" s="421"/>
    </row>
    <row r="42" spans="2:55" ht="30" customHeight="1" thickBot="1" x14ac:dyDescent="0.3">
      <c r="B42" s="201" t="s">
        <v>73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2"/>
      <c r="S42" s="201" t="s">
        <v>3</v>
      </c>
      <c r="T42" s="203"/>
      <c r="U42" s="203"/>
      <c r="V42" s="202"/>
      <c r="W42" s="201" t="s">
        <v>2</v>
      </c>
      <c r="X42" s="203"/>
      <c r="Y42" s="203"/>
      <c r="Z42" s="202"/>
      <c r="AA42" s="201" t="s">
        <v>72</v>
      </c>
      <c r="AB42" s="202"/>
      <c r="AC42" s="201" t="s">
        <v>73</v>
      </c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2"/>
      <c r="AT42" s="201" t="s">
        <v>3</v>
      </c>
      <c r="AU42" s="203"/>
      <c r="AV42" s="203"/>
      <c r="AW42" s="202"/>
      <c r="AX42" s="201" t="s">
        <v>2</v>
      </c>
      <c r="AY42" s="203"/>
      <c r="AZ42" s="203"/>
      <c r="BA42" s="202"/>
      <c r="BB42" s="201" t="s">
        <v>72</v>
      </c>
      <c r="BC42" s="202"/>
    </row>
    <row r="43" spans="2:55" ht="30" customHeight="1" thickBot="1" x14ac:dyDescent="0.3">
      <c r="B43" s="401" t="s">
        <v>323</v>
      </c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2"/>
      <c r="AH43" s="402"/>
      <c r="AI43" s="402"/>
      <c r="AJ43" s="402"/>
      <c r="AK43" s="402"/>
      <c r="AL43" s="402"/>
      <c r="AM43" s="402"/>
      <c r="AN43" s="402"/>
      <c r="AO43" s="402"/>
      <c r="AP43" s="402"/>
      <c r="AQ43" s="402"/>
      <c r="AR43" s="402"/>
      <c r="AS43" s="402"/>
      <c r="AT43" s="402"/>
      <c r="AU43" s="402"/>
      <c r="AV43" s="402"/>
      <c r="AW43" s="402"/>
      <c r="AX43" s="402"/>
      <c r="AY43" s="402"/>
      <c r="AZ43" s="402"/>
      <c r="BA43" s="402"/>
      <c r="BB43" s="402"/>
      <c r="BC43" s="403"/>
    </row>
    <row r="44" spans="2:55" ht="30" customHeight="1" thickBot="1" x14ac:dyDescent="0.3">
      <c r="B44" s="184" t="s">
        <v>144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6"/>
      <c r="S44" s="187">
        <v>78</v>
      </c>
      <c r="T44" s="188"/>
      <c r="U44" s="188"/>
      <c r="V44" s="189"/>
      <c r="W44" s="187">
        <f>S44*30</f>
        <v>2340</v>
      </c>
      <c r="X44" s="188"/>
      <c r="Y44" s="188"/>
      <c r="Z44" s="189"/>
      <c r="AA44" s="190">
        <f>W44/AX46*100</f>
        <v>56.521739130434781</v>
      </c>
      <c r="AB44" s="191"/>
      <c r="AC44" s="184" t="s">
        <v>145</v>
      </c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/>
      <c r="AT44" s="187">
        <f>Z128</f>
        <v>60</v>
      </c>
      <c r="AU44" s="188"/>
      <c r="AV44" s="188"/>
      <c r="AW44" s="189"/>
      <c r="AX44" s="192">
        <f>AB128</f>
        <v>1800</v>
      </c>
      <c r="AY44" s="193"/>
      <c r="AZ44" s="193"/>
      <c r="BA44" s="194"/>
      <c r="BB44" s="190">
        <f>AX44/AX46*100</f>
        <v>43.478260869565219</v>
      </c>
      <c r="BC44" s="191"/>
    </row>
    <row r="45" spans="2:55" ht="30" customHeight="1" thickBot="1" x14ac:dyDescent="0.3">
      <c r="B45" s="581" t="s">
        <v>147</v>
      </c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3"/>
      <c r="AA45" s="372">
        <f>AD86/AB86*100</f>
        <v>40.894308943089428</v>
      </c>
      <c r="AB45" s="373"/>
      <c r="AC45" s="581" t="s">
        <v>146</v>
      </c>
      <c r="AD45" s="582"/>
      <c r="AE45" s="582"/>
      <c r="AF45" s="582"/>
      <c r="AG45" s="582"/>
      <c r="AH45" s="582"/>
      <c r="AI45" s="582"/>
      <c r="AJ45" s="582"/>
      <c r="AK45" s="582"/>
      <c r="AL45" s="582"/>
      <c r="AM45" s="582"/>
      <c r="AN45" s="582"/>
      <c r="AO45" s="582"/>
      <c r="AP45" s="582"/>
      <c r="AQ45" s="582"/>
      <c r="AR45" s="582"/>
      <c r="AS45" s="582"/>
      <c r="AT45" s="582"/>
      <c r="AU45" s="582"/>
      <c r="AV45" s="582"/>
      <c r="AW45" s="582"/>
      <c r="AX45" s="582"/>
      <c r="AY45" s="582"/>
      <c r="AZ45" s="582"/>
      <c r="BA45" s="583"/>
      <c r="BB45" s="372">
        <f>AD128/AB128*100</f>
        <v>33.333333333333329</v>
      </c>
      <c r="BC45" s="373"/>
    </row>
    <row r="46" spans="2:55" ht="30" customHeight="1" thickBot="1" x14ac:dyDescent="0.3">
      <c r="B46" s="412" t="s">
        <v>68</v>
      </c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3"/>
      <c r="AH46" s="413"/>
      <c r="AI46" s="413"/>
      <c r="AJ46" s="413"/>
      <c r="AK46" s="413"/>
      <c r="AL46" s="413"/>
      <c r="AM46" s="413"/>
      <c r="AN46" s="413"/>
      <c r="AO46" s="413"/>
      <c r="AP46" s="413"/>
      <c r="AQ46" s="413"/>
      <c r="AR46" s="413"/>
      <c r="AS46" s="414"/>
      <c r="AT46" s="201">
        <f>S44+AT44</f>
        <v>138</v>
      </c>
      <c r="AU46" s="203"/>
      <c r="AV46" s="203"/>
      <c r="AW46" s="202"/>
      <c r="AX46" s="201">
        <f>W44+AX44</f>
        <v>4140</v>
      </c>
      <c r="AY46" s="203"/>
      <c r="AZ46" s="203"/>
      <c r="BA46" s="202"/>
      <c r="BB46" s="484">
        <f>AA44+BB44</f>
        <v>100</v>
      </c>
      <c r="BC46" s="485"/>
    </row>
    <row r="47" spans="2:55" ht="30" customHeight="1" thickBot="1" x14ac:dyDescent="0.3">
      <c r="B47" s="444" t="s">
        <v>149</v>
      </c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6"/>
      <c r="S47" s="157">
        <f>SUM(Z83:AA84)</f>
        <v>8</v>
      </c>
      <c r="T47" s="159"/>
      <c r="U47" s="159"/>
      <c r="V47" s="150"/>
      <c r="W47" s="157">
        <f>SUM(AD83:AE84)</f>
        <v>88</v>
      </c>
      <c r="X47" s="159"/>
      <c r="Y47" s="159"/>
      <c r="Z47" s="150"/>
      <c r="AA47" s="410">
        <f>W47/AX48*100</f>
        <v>100</v>
      </c>
      <c r="AB47" s="411"/>
      <c r="AC47" s="415" t="s">
        <v>150</v>
      </c>
      <c r="AD47" s="416"/>
      <c r="AE47" s="416"/>
      <c r="AF47" s="416"/>
      <c r="AG47" s="416"/>
      <c r="AH47" s="416"/>
      <c r="AI47" s="416"/>
      <c r="AJ47" s="416"/>
      <c r="AK47" s="416"/>
      <c r="AL47" s="416"/>
      <c r="AM47" s="416"/>
      <c r="AN47" s="416"/>
      <c r="AO47" s="416"/>
      <c r="AP47" s="416"/>
      <c r="AQ47" s="416"/>
      <c r="AR47" s="416"/>
      <c r="AS47" s="417"/>
      <c r="AT47" s="157">
        <v>0</v>
      </c>
      <c r="AU47" s="159"/>
      <c r="AV47" s="159"/>
      <c r="AW47" s="150"/>
      <c r="AX47" s="526">
        <v>0</v>
      </c>
      <c r="AY47" s="527"/>
      <c r="AZ47" s="527"/>
      <c r="BA47" s="528"/>
      <c r="BB47" s="410">
        <f>AX47/AX48*100</f>
        <v>0</v>
      </c>
      <c r="BC47" s="411"/>
    </row>
    <row r="48" spans="2:55" ht="30" customHeight="1" thickBot="1" x14ac:dyDescent="0.3">
      <c r="B48" s="412" t="s">
        <v>68</v>
      </c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3"/>
      <c r="AE48" s="413"/>
      <c r="AF48" s="413"/>
      <c r="AG48" s="413"/>
      <c r="AH48" s="413"/>
      <c r="AI48" s="413"/>
      <c r="AJ48" s="413"/>
      <c r="AK48" s="413"/>
      <c r="AL48" s="413"/>
      <c r="AM48" s="413"/>
      <c r="AN48" s="413"/>
      <c r="AO48" s="413"/>
      <c r="AP48" s="413"/>
      <c r="AQ48" s="413"/>
      <c r="AR48" s="413"/>
      <c r="AS48" s="414"/>
      <c r="AT48" s="201">
        <f>S47+AT47</f>
        <v>8</v>
      </c>
      <c r="AU48" s="203"/>
      <c r="AV48" s="203"/>
      <c r="AW48" s="202"/>
      <c r="AX48" s="201">
        <f>W47+AX47</f>
        <v>88</v>
      </c>
      <c r="AY48" s="203"/>
      <c r="AZ48" s="203"/>
      <c r="BA48" s="202"/>
      <c r="BB48" s="484">
        <f>AA46+BB46</f>
        <v>100</v>
      </c>
      <c r="BC48" s="485"/>
    </row>
    <row r="49" spans="2:55" ht="30" customHeight="1" thickBot="1" x14ac:dyDescent="0.3">
      <c r="B49" s="184" t="s">
        <v>252</v>
      </c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6"/>
      <c r="S49" s="187">
        <v>0</v>
      </c>
      <c r="T49" s="188"/>
      <c r="U49" s="188"/>
      <c r="V49" s="189"/>
      <c r="W49" s="187">
        <f>S49*30</f>
        <v>0</v>
      </c>
      <c r="X49" s="188"/>
      <c r="Y49" s="188"/>
      <c r="Z49" s="189"/>
      <c r="AA49" s="190">
        <f>W49/AX51*100</f>
        <v>0</v>
      </c>
      <c r="AB49" s="191"/>
      <c r="AC49" s="184" t="s">
        <v>254</v>
      </c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6"/>
      <c r="AT49" s="187">
        <v>60</v>
      </c>
      <c r="AU49" s="188"/>
      <c r="AV49" s="188"/>
      <c r="AW49" s="189"/>
      <c r="AX49" s="192">
        <f>AT49*30</f>
        <v>1800</v>
      </c>
      <c r="AY49" s="193"/>
      <c r="AZ49" s="193"/>
      <c r="BA49" s="194"/>
      <c r="BB49" s="190">
        <f>AX49/AX51*100</f>
        <v>100</v>
      </c>
      <c r="BC49" s="191"/>
    </row>
    <row r="50" spans="2:55" ht="30" customHeight="1" thickBot="1" x14ac:dyDescent="0.3">
      <c r="B50" s="184" t="s">
        <v>253</v>
      </c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6"/>
      <c r="S50" s="187">
        <v>0</v>
      </c>
      <c r="T50" s="188"/>
      <c r="U50" s="188"/>
      <c r="V50" s="189"/>
      <c r="W50" s="187">
        <f>S50*30</f>
        <v>0</v>
      </c>
      <c r="X50" s="188"/>
      <c r="Y50" s="188"/>
      <c r="Z50" s="189"/>
      <c r="AA50" s="190">
        <f>W50/AX51*100</f>
        <v>0</v>
      </c>
      <c r="AB50" s="191"/>
      <c r="AC50" s="184" t="s">
        <v>255</v>
      </c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6"/>
      <c r="AT50" s="187">
        <v>60</v>
      </c>
      <c r="AU50" s="188"/>
      <c r="AV50" s="188"/>
      <c r="AW50" s="189"/>
      <c r="AX50" s="192">
        <f>AT50*30</f>
        <v>1800</v>
      </c>
      <c r="AY50" s="193"/>
      <c r="AZ50" s="193"/>
      <c r="BA50" s="194"/>
      <c r="BB50" s="190">
        <f>AX50/AX51*100</f>
        <v>100</v>
      </c>
      <c r="BC50" s="191"/>
    </row>
    <row r="51" spans="2:55" ht="30" customHeight="1" thickBot="1" x14ac:dyDescent="0.3">
      <c r="B51" s="412" t="s">
        <v>68</v>
      </c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  <c r="AN51" s="413"/>
      <c r="AO51" s="413"/>
      <c r="AP51" s="413"/>
      <c r="AQ51" s="413"/>
      <c r="AR51" s="413"/>
      <c r="AS51" s="414"/>
      <c r="AT51" s="201">
        <f>S49+S50+AT49+AT50</f>
        <v>120</v>
      </c>
      <c r="AU51" s="203"/>
      <c r="AV51" s="203"/>
      <c r="AW51" s="202"/>
      <c r="AX51" s="201">
        <f>W49+W50+AX49</f>
        <v>1800</v>
      </c>
      <c r="AY51" s="203"/>
      <c r="AZ51" s="203"/>
      <c r="BA51" s="202"/>
      <c r="BB51" s="484">
        <f>AA49+AA50+BB49</f>
        <v>100</v>
      </c>
      <c r="BC51" s="485"/>
    </row>
    <row r="52" spans="2:55" x14ac:dyDescent="0.25"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3"/>
      <c r="AU52" s="83"/>
      <c r="AV52" s="83"/>
      <c r="AW52" s="83"/>
      <c r="AX52" s="83"/>
      <c r="AY52" s="83"/>
      <c r="AZ52" s="83"/>
      <c r="BA52" s="83"/>
      <c r="BB52" s="84"/>
      <c r="BC52" s="84"/>
    </row>
    <row r="53" spans="2:55" x14ac:dyDescent="0.25"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3"/>
      <c r="AU53" s="83"/>
      <c r="AV53" s="83"/>
      <c r="AW53" s="83"/>
      <c r="AX53" s="83"/>
      <c r="AY53" s="83"/>
      <c r="AZ53" s="83"/>
      <c r="BA53" s="83"/>
      <c r="BB53" s="84"/>
      <c r="BC53" s="84"/>
    </row>
    <row r="54" spans="2:55" x14ac:dyDescent="0.25"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3"/>
      <c r="AU54" s="83"/>
      <c r="AV54" s="83"/>
      <c r="AW54" s="83"/>
      <c r="AX54" s="83"/>
      <c r="AY54" s="83"/>
      <c r="AZ54" s="83"/>
      <c r="BA54" s="83"/>
      <c r="BB54" s="84"/>
      <c r="BC54" s="84"/>
    </row>
    <row r="55" spans="2:55" x14ac:dyDescent="0.25">
      <c r="B55" s="513" t="s">
        <v>104</v>
      </c>
      <c r="C55" s="513"/>
      <c r="D55" s="513"/>
      <c r="E55" s="513"/>
      <c r="F55" s="513"/>
      <c r="G55" s="513"/>
      <c r="H55" s="513"/>
      <c r="I55" s="513"/>
      <c r="J55" s="513"/>
      <c r="K55" s="513"/>
      <c r="L55" s="513"/>
      <c r="M55" s="513"/>
      <c r="N55" s="513"/>
      <c r="O55" s="513"/>
      <c r="P55" s="513"/>
      <c r="Q55" s="513"/>
      <c r="R55" s="513"/>
      <c r="S55" s="513"/>
      <c r="T55" s="513"/>
      <c r="U55" s="513"/>
      <c r="V55" s="513"/>
      <c r="W55" s="513"/>
      <c r="X55" s="513"/>
      <c r="Y55" s="513"/>
      <c r="Z55" s="513"/>
      <c r="AA55" s="513"/>
      <c r="AB55" s="513"/>
      <c r="AC55" s="513"/>
      <c r="AD55" s="513"/>
      <c r="AE55" s="513"/>
      <c r="AF55" s="513"/>
      <c r="AG55" s="513"/>
      <c r="AH55" s="513"/>
      <c r="AI55" s="513"/>
      <c r="AJ55" s="513"/>
      <c r="AK55" s="513"/>
      <c r="AL55" s="513"/>
      <c r="AM55" s="513"/>
      <c r="AN55" s="513"/>
      <c r="AO55" s="513"/>
      <c r="AP55" s="513"/>
      <c r="AQ55" s="513"/>
      <c r="AR55" s="513"/>
      <c r="AS55" s="513"/>
      <c r="AT55" s="513"/>
      <c r="AU55" s="513"/>
      <c r="AV55" s="513"/>
      <c r="AW55" s="513"/>
      <c r="AX55" s="513"/>
      <c r="AY55" s="513"/>
      <c r="AZ55" s="513"/>
      <c r="BA55" s="513"/>
      <c r="BB55" s="513"/>
      <c r="BC55" s="513"/>
    </row>
    <row r="56" spans="2:55" ht="15.75" thickBot="1" x14ac:dyDescent="0.3">
      <c r="B56" s="452" t="s">
        <v>74</v>
      </c>
      <c r="C56" s="452"/>
      <c r="D56" s="452"/>
      <c r="E56" s="452"/>
      <c r="F56" s="452"/>
      <c r="G56" s="452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  <c r="T56" s="452"/>
      <c r="U56" s="452"/>
      <c r="V56" s="452"/>
      <c r="W56" s="452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396"/>
      <c r="AO56" s="396"/>
      <c r="AP56" s="396"/>
      <c r="AQ56" s="396"/>
      <c r="AR56" s="396"/>
      <c r="AS56" s="396"/>
      <c r="AT56" s="396"/>
      <c r="AU56" s="396"/>
      <c r="AV56" s="396"/>
      <c r="AW56" s="396"/>
      <c r="AX56" s="396"/>
      <c r="AY56" s="396"/>
      <c r="AZ56" s="51"/>
      <c r="BA56" s="51"/>
      <c r="BB56" s="51"/>
      <c r="BC56" s="51"/>
    </row>
    <row r="57" spans="2:55" s="74" customFormat="1" ht="15.75" customHeight="1" thickBot="1" x14ac:dyDescent="0.3">
      <c r="B57" s="499" t="s">
        <v>70</v>
      </c>
      <c r="C57" s="500"/>
      <c r="D57" s="486" t="s">
        <v>39</v>
      </c>
      <c r="E57" s="487"/>
      <c r="F57" s="487"/>
      <c r="G57" s="487"/>
      <c r="H57" s="487"/>
      <c r="I57" s="487"/>
      <c r="J57" s="487"/>
      <c r="K57" s="487"/>
      <c r="L57" s="487"/>
      <c r="M57" s="487"/>
      <c r="N57" s="487"/>
      <c r="O57" s="487"/>
      <c r="P57" s="487"/>
      <c r="Q57" s="488"/>
      <c r="R57" s="490" t="s">
        <v>1</v>
      </c>
      <c r="S57" s="491"/>
      <c r="T57" s="491"/>
      <c r="U57" s="491"/>
      <c r="V57" s="491"/>
      <c r="W57" s="491"/>
      <c r="X57" s="491"/>
      <c r="Y57" s="492"/>
      <c r="Z57" s="457" t="s">
        <v>30</v>
      </c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89"/>
      <c r="AN57" s="457" t="s">
        <v>29</v>
      </c>
      <c r="AO57" s="458"/>
      <c r="AP57" s="458"/>
      <c r="AQ57" s="458"/>
      <c r="AR57" s="458"/>
      <c r="AS57" s="458"/>
      <c r="AT57" s="458"/>
      <c r="AU57" s="458"/>
      <c r="AV57" s="458"/>
      <c r="AW57" s="458"/>
      <c r="AX57" s="458"/>
      <c r="AY57" s="458"/>
      <c r="AZ57" s="458"/>
      <c r="BA57" s="458"/>
      <c r="BB57" s="458"/>
      <c r="BC57" s="459"/>
    </row>
    <row r="58" spans="2:55" s="74" customFormat="1" ht="15.75" customHeight="1" thickBot="1" x14ac:dyDescent="0.3">
      <c r="B58" s="501"/>
      <c r="C58" s="502"/>
      <c r="D58" s="383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5"/>
      <c r="R58" s="499" t="s">
        <v>34</v>
      </c>
      <c r="S58" s="514"/>
      <c r="T58" s="493" t="s">
        <v>35</v>
      </c>
      <c r="U58" s="494"/>
      <c r="V58" s="549" t="s">
        <v>36</v>
      </c>
      <c r="W58" s="550"/>
      <c r="X58" s="550"/>
      <c r="Y58" s="551"/>
      <c r="Z58" s="529" t="s">
        <v>31</v>
      </c>
      <c r="AA58" s="530"/>
      <c r="AB58" s="530"/>
      <c r="AC58" s="531"/>
      <c r="AD58" s="548" t="s">
        <v>10</v>
      </c>
      <c r="AE58" s="487"/>
      <c r="AF58" s="487"/>
      <c r="AG58" s="487"/>
      <c r="AH58" s="487"/>
      <c r="AI58" s="487"/>
      <c r="AJ58" s="487"/>
      <c r="AK58" s="487"/>
      <c r="AL58" s="487"/>
      <c r="AM58" s="488"/>
      <c r="AN58" s="486" t="s">
        <v>6</v>
      </c>
      <c r="AO58" s="487"/>
      <c r="AP58" s="487"/>
      <c r="AQ58" s="488"/>
      <c r="AR58" s="486" t="s">
        <v>7</v>
      </c>
      <c r="AS58" s="487"/>
      <c r="AT58" s="487"/>
      <c r="AU58" s="488"/>
      <c r="AV58" s="486" t="s">
        <v>8</v>
      </c>
      <c r="AW58" s="487"/>
      <c r="AX58" s="487"/>
      <c r="AY58" s="488"/>
      <c r="AZ58" s="486" t="s">
        <v>9</v>
      </c>
      <c r="BA58" s="487"/>
      <c r="BB58" s="487"/>
      <c r="BC58" s="488"/>
    </row>
    <row r="59" spans="2:55" s="74" customFormat="1" x14ac:dyDescent="0.25">
      <c r="B59" s="501"/>
      <c r="C59" s="502"/>
      <c r="D59" s="383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5"/>
      <c r="R59" s="501"/>
      <c r="S59" s="515"/>
      <c r="T59" s="495"/>
      <c r="U59" s="496"/>
      <c r="V59" s="499" t="s">
        <v>37</v>
      </c>
      <c r="W59" s="514"/>
      <c r="X59" s="493" t="s">
        <v>38</v>
      </c>
      <c r="Y59" s="508"/>
      <c r="Z59" s="532"/>
      <c r="AA59" s="533"/>
      <c r="AB59" s="533"/>
      <c r="AC59" s="534"/>
      <c r="AD59" s="511" t="s">
        <v>32</v>
      </c>
      <c r="AE59" s="511"/>
      <c r="AF59" s="511"/>
      <c r="AG59" s="511"/>
      <c r="AH59" s="511"/>
      <c r="AI59" s="511"/>
      <c r="AJ59" s="511"/>
      <c r="AK59" s="512"/>
      <c r="AL59" s="495" t="s">
        <v>5</v>
      </c>
      <c r="AM59" s="496"/>
      <c r="AN59" s="519" t="s">
        <v>40</v>
      </c>
      <c r="AO59" s="520"/>
      <c r="AP59" s="520" t="s">
        <v>41</v>
      </c>
      <c r="AQ59" s="521"/>
      <c r="AR59" s="519" t="s">
        <v>42</v>
      </c>
      <c r="AS59" s="520"/>
      <c r="AT59" s="520" t="s">
        <v>43</v>
      </c>
      <c r="AU59" s="521"/>
      <c r="AV59" s="519" t="s">
        <v>44</v>
      </c>
      <c r="AW59" s="520"/>
      <c r="AX59" s="520" t="s">
        <v>45</v>
      </c>
      <c r="AY59" s="521"/>
      <c r="AZ59" s="519" t="s">
        <v>46</v>
      </c>
      <c r="BA59" s="520"/>
      <c r="BB59" s="520" t="s">
        <v>47</v>
      </c>
      <c r="BC59" s="521"/>
    </row>
    <row r="60" spans="2:55" s="74" customFormat="1" ht="15" customHeight="1" x14ac:dyDescent="0.25">
      <c r="B60" s="501"/>
      <c r="C60" s="502"/>
      <c r="D60" s="383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5"/>
      <c r="R60" s="501"/>
      <c r="S60" s="515"/>
      <c r="T60" s="495"/>
      <c r="U60" s="496"/>
      <c r="V60" s="501"/>
      <c r="W60" s="515"/>
      <c r="X60" s="495"/>
      <c r="Y60" s="509"/>
      <c r="Z60" s="524" t="s">
        <v>3</v>
      </c>
      <c r="AA60" s="495"/>
      <c r="AB60" s="515" t="s">
        <v>2</v>
      </c>
      <c r="AC60" s="502"/>
      <c r="AD60" s="558" t="s">
        <v>52</v>
      </c>
      <c r="AE60" s="559"/>
      <c r="AF60" s="495" t="s">
        <v>4</v>
      </c>
      <c r="AG60" s="495"/>
      <c r="AH60" s="515" t="s">
        <v>33</v>
      </c>
      <c r="AI60" s="515"/>
      <c r="AJ60" s="515" t="s">
        <v>53</v>
      </c>
      <c r="AK60" s="515"/>
      <c r="AL60" s="495"/>
      <c r="AM60" s="496"/>
      <c r="AN60" s="519"/>
      <c r="AO60" s="520"/>
      <c r="AP60" s="520"/>
      <c r="AQ60" s="521"/>
      <c r="AR60" s="519"/>
      <c r="AS60" s="520"/>
      <c r="AT60" s="520"/>
      <c r="AU60" s="521"/>
      <c r="AV60" s="519"/>
      <c r="AW60" s="520"/>
      <c r="AX60" s="520"/>
      <c r="AY60" s="521"/>
      <c r="AZ60" s="519"/>
      <c r="BA60" s="520"/>
      <c r="BB60" s="520"/>
      <c r="BC60" s="521"/>
    </row>
    <row r="61" spans="2:55" s="74" customFormat="1" ht="15.75" customHeight="1" x14ac:dyDescent="0.25">
      <c r="B61" s="501"/>
      <c r="C61" s="502"/>
      <c r="D61" s="383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5"/>
      <c r="R61" s="501"/>
      <c r="S61" s="515"/>
      <c r="T61" s="495"/>
      <c r="U61" s="496"/>
      <c r="V61" s="501"/>
      <c r="W61" s="515"/>
      <c r="X61" s="495"/>
      <c r="Y61" s="509"/>
      <c r="Z61" s="524"/>
      <c r="AA61" s="495"/>
      <c r="AB61" s="515"/>
      <c r="AC61" s="502"/>
      <c r="AD61" s="560"/>
      <c r="AE61" s="561"/>
      <c r="AF61" s="495"/>
      <c r="AG61" s="495"/>
      <c r="AH61" s="515"/>
      <c r="AI61" s="515"/>
      <c r="AJ61" s="515"/>
      <c r="AK61" s="515"/>
      <c r="AL61" s="495"/>
      <c r="AM61" s="496"/>
      <c r="AN61" s="519"/>
      <c r="AO61" s="520"/>
      <c r="AP61" s="520"/>
      <c r="AQ61" s="521"/>
      <c r="AR61" s="519"/>
      <c r="AS61" s="520"/>
      <c r="AT61" s="520"/>
      <c r="AU61" s="521"/>
      <c r="AV61" s="519"/>
      <c r="AW61" s="520"/>
      <c r="AX61" s="520"/>
      <c r="AY61" s="521"/>
      <c r="AZ61" s="519"/>
      <c r="BA61" s="520"/>
      <c r="BB61" s="520"/>
      <c r="BC61" s="521"/>
    </row>
    <row r="62" spans="2:55" s="74" customFormat="1" ht="15" customHeight="1" x14ac:dyDescent="0.25">
      <c r="B62" s="501"/>
      <c r="C62" s="502"/>
      <c r="D62" s="383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5"/>
      <c r="R62" s="501"/>
      <c r="S62" s="515"/>
      <c r="T62" s="495"/>
      <c r="U62" s="496"/>
      <c r="V62" s="501"/>
      <c r="W62" s="515"/>
      <c r="X62" s="495"/>
      <c r="Y62" s="509"/>
      <c r="Z62" s="524"/>
      <c r="AA62" s="495"/>
      <c r="AB62" s="515"/>
      <c r="AC62" s="502"/>
      <c r="AD62" s="560"/>
      <c r="AE62" s="561"/>
      <c r="AF62" s="495"/>
      <c r="AG62" s="495"/>
      <c r="AH62" s="515"/>
      <c r="AI62" s="515"/>
      <c r="AJ62" s="515"/>
      <c r="AK62" s="515"/>
      <c r="AL62" s="495"/>
      <c r="AM62" s="496"/>
      <c r="AN62" s="524" t="s">
        <v>137</v>
      </c>
      <c r="AO62" s="495"/>
      <c r="AP62" s="495" t="s">
        <v>137</v>
      </c>
      <c r="AQ62" s="496"/>
      <c r="AR62" s="524" t="s">
        <v>137</v>
      </c>
      <c r="AS62" s="495"/>
      <c r="AT62" s="495" t="s">
        <v>137</v>
      </c>
      <c r="AU62" s="496"/>
      <c r="AV62" s="524" t="s">
        <v>137</v>
      </c>
      <c r="AW62" s="495"/>
      <c r="AX62" s="495" t="s">
        <v>137</v>
      </c>
      <c r="AY62" s="496"/>
      <c r="AZ62" s="524" t="s">
        <v>137</v>
      </c>
      <c r="BA62" s="495"/>
      <c r="BB62" s="495" t="s">
        <v>137</v>
      </c>
      <c r="BC62" s="496"/>
    </row>
    <row r="63" spans="2:55" s="74" customFormat="1" ht="15" customHeight="1" x14ac:dyDescent="0.25">
      <c r="B63" s="501"/>
      <c r="C63" s="502"/>
      <c r="D63" s="383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5"/>
      <c r="R63" s="501"/>
      <c r="S63" s="515"/>
      <c r="T63" s="495"/>
      <c r="U63" s="496"/>
      <c r="V63" s="501"/>
      <c r="W63" s="515"/>
      <c r="X63" s="495"/>
      <c r="Y63" s="509"/>
      <c r="Z63" s="524"/>
      <c r="AA63" s="495"/>
      <c r="AB63" s="515"/>
      <c r="AC63" s="502"/>
      <c r="AD63" s="560"/>
      <c r="AE63" s="561"/>
      <c r="AF63" s="495"/>
      <c r="AG63" s="495"/>
      <c r="AH63" s="515"/>
      <c r="AI63" s="515"/>
      <c r="AJ63" s="515"/>
      <c r="AK63" s="515"/>
      <c r="AL63" s="495"/>
      <c r="AM63" s="496"/>
      <c r="AN63" s="524"/>
      <c r="AO63" s="495"/>
      <c r="AP63" s="495"/>
      <c r="AQ63" s="496"/>
      <c r="AR63" s="524"/>
      <c r="AS63" s="495"/>
      <c r="AT63" s="495"/>
      <c r="AU63" s="496"/>
      <c r="AV63" s="524"/>
      <c r="AW63" s="495"/>
      <c r="AX63" s="495"/>
      <c r="AY63" s="496"/>
      <c r="AZ63" s="524"/>
      <c r="BA63" s="495"/>
      <c r="BB63" s="495"/>
      <c r="BC63" s="496"/>
    </row>
    <row r="64" spans="2:55" s="74" customFormat="1" ht="15" customHeight="1" thickBot="1" x14ac:dyDescent="0.3">
      <c r="B64" s="503"/>
      <c r="C64" s="504"/>
      <c r="D64" s="505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6"/>
      <c r="P64" s="506"/>
      <c r="Q64" s="507"/>
      <c r="R64" s="503"/>
      <c r="S64" s="516"/>
      <c r="T64" s="497"/>
      <c r="U64" s="498"/>
      <c r="V64" s="503"/>
      <c r="W64" s="516"/>
      <c r="X64" s="497"/>
      <c r="Y64" s="510"/>
      <c r="Z64" s="525"/>
      <c r="AA64" s="497"/>
      <c r="AB64" s="516"/>
      <c r="AC64" s="504"/>
      <c r="AD64" s="562"/>
      <c r="AE64" s="563"/>
      <c r="AF64" s="497"/>
      <c r="AG64" s="497"/>
      <c r="AH64" s="516"/>
      <c r="AI64" s="516"/>
      <c r="AJ64" s="516"/>
      <c r="AK64" s="516"/>
      <c r="AL64" s="497"/>
      <c r="AM64" s="498"/>
      <c r="AN64" s="525"/>
      <c r="AO64" s="497"/>
      <c r="AP64" s="497"/>
      <c r="AQ64" s="498"/>
      <c r="AR64" s="525"/>
      <c r="AS64" s="497"/>
      <c r="AT64" s="497"/>
      <c r="AU64" s="498"/>
      <c r="AV64" s="525"/>
      <c r="AW64" s="497"/>
      <c r="AX64" s="497"/>
      <c r="AY64" s="498"/>
      <c r="AZ64" s="525"/>
      <c r="BA64" s="497"/>
      <c r="BB64" s="497"/>
      <c r="BC64" s="498"/>
    </row>
    <row r="65" spans="2:55" s="74" customFormat="1" ht="30" customHeight="1" thickBot="1" x14ac:dyDescent="0.3">
      <c r="B65" s="541" t="s">
        <v>136</v>
      </c>
      <c r="C65" s="542"/>
      <c r="D65" s="542"/>
      <c r="E65" s="542"/>
      <c r="F65" s="542"/>
      <c r="G65" s="542"/>
      <c r="H65" s="542"/>
      <c r="I65" s="542"/>
      <c r="J65" s="542"/>
      <c r="K65" s="542"/>
      <c r="L65" s="542"/>
      <c r="M65" s="542"/>
      <c r="N65" s="542"/>
      <c r="O65" s="542"/>
      <c r="P65" s="542"/>
      <c r="Q65" s="542"/>
      <c r="R65" s="542"/>
      <c r="S65" s="542"/>
      <c r="T65" s="542"/>
      <c r="U65" s="542"/>
      <c r="V65" s="542"/>
      <c r="W65" s="542"/>
      <c r="X65" s="542"/>
      <c r="Y65" s="542"/>
      <c r="Z65" s="542"/>
      <c r="AA65" s="542"/>
      <c r="AB65" s="542"/>
      <c r="AC65" s="542"/>
      <c r="AD65" s="542"/>
      <c r="AE65" s="542"/>
      <c r="AF65" s="542"/>
      <c r="AG65" s="542"/>
      <c r="AH65" s="542"/>
      <c r="AI65" s="542"/>
      <c r="AJ65" s="542"/>
      <c r="AK65" s="542"/>
      <c r="AL65" s="542"/>
      <c r="AM65" s="542"/>
      <c r="AN65" s="542"/>
      <c r="AO65" s="542"/>
      <c r="AP65" s="542"/>
      <c r="AQ65" s="542"/>
      <c r="AR65" s="542"/>
      <c r="AS65" s="542"/>
      <c r="AT65" s="542"/>
      <c r="AU65" s="542"/>
      <c r="AV65" s="542"/>
      <c r="AW65" s="542"/>
      <c r="AX65" s="542"/>
      <c r="AY65" s="542"/>
      <c r="AZ65" s="542"/>
      <c r="BA65" s="542"/>
      <c r="BB65" s="542"/>
      <c r="BC65" s="543"/>
    </row>
    <row r="66" spans="2:55" s="85" customFormat="1" ht="30" customHeight="1" x14ac:dyDescent="0.25">
      <c r="B66" s="168" t="s">
        <v>172</v>
      </c>
      <c r="C66" s="169"/>
      <c r="D66" s="170" t="s">
        <v>153</v>
      </c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2"/>
      <c r="R66" s="173">
        <v>5</v>
      </c>
      <c r="S66" s="174"/>
      <c r="T66" s="298"/>
      <c r="U66" s="299"/>
      <c r="V66" s="148"/>
      <c r="W66" s="174"/>
      <c r="X66" s="174"/>
      <c r="Y66" s="176"/>
      <c r="Z66" s="173">
        <v>5</v>
      </c>
      <c r="AA66" s="174"/>
      <c r="AB66" s="174">
        <f t="shared" ref="AB66:AB74" si="1">Z66*30</f>
        <v>150</v>
      </c>
      <c r="AC66" s="175"/>
      <c r="AD66" s="173">
        <v>60</v>
      </c>
      <c r="AE66" s="174"/>
      <c r="AF66" s="174">
        <v>30</v>
      </c>
      <c r="AG66" s="174"/>
      <c r="AH66" s="174"/>
      <c r="AI66" s="174"/>
      <c r="AJ66" s="174">
        <f t="shared" ref="AJ66" si="2">AD66-AF66</f>
        <v>30</v>
      </c>
      <c r="AK66" s="174"/>
      <c r="AL66" s="177">
        <f t="shared" ref="AL66:AL74" si="3">AB66-AD66</f>
        <v>90</v>
      </c>
      <c r="AM66" s="178"/>
      <c r="AN66" s="173"/>
      <c r="AO66" s="174"/>
      <c r="AP66" s="174"/>
      <c r="AQ66" s="175"/>
      <c r="AR66" s="148"/>
      <c r="AS66" s="174"/>
      <c r="AT66" s="174"/>
      <c r="AU66" s="176"/>
      <c r="AV66" s="173">
        <v>4</v>
      </c>
      <c r="AW66" s="174"/>
      <c r="AX66" s="174"/>
      <c r="AY66" s="175"/>
      <c r="AZ66" s="173"/>
      <c r="BA66" s="174"/>
      <c r="BB66" s="176"/>
      <c r="BC66" s="182"/>
    </row>
    <row r="67" spans="2:55" s="85" customFormat="1" ht="15" customHeight="1" x14ac:dyDescent="0.25">
      <c r="B67" s="168" t="s">
        <v>173</v>
      </c>
      <c r="C67" s="169"/>
      <c r="D67" s="244" t="s">
        <v>154</v>
      </c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6"/>
      <c r="R67" s="362">
        <v>5</v>
      </c>
      <c r="S67" s="177"/>
      <c r="T67" s="177"/>
      <c r="U67" s="178"/>
      <c r="V67" s="156"/>
      <c r="W67" s="177"/>
      <c r="X67" s="177"/>
      <c r="Y67" s="155"/>
      <c r="Z67" s="362">
        <v>3</v>
      </c>
      <c r="AA67" s="177"/>
      <c r="AB67" s="174">
        <f t="shared" si="1"/>
        <v>90</v>
      </c>
      <c r="AC67" s="175"/>
      <c r="AD67" s="362">
        <v>44</v>
      </c>
      <c r="AE67" s="177"/>
      <c r="AF67" s="177">
        <v>24</v>
      </c>
      <c r="AG67" s="177"/>
      <c r="AH67" s="177"/>
      <c r="AI67" s="177"/>
      <c r="AJ67" s="174">
        <f t="shared" ref="AJ67:AJ68" si="4">AD67-AF67</f>
        <v>20</v>
      </c>
      <c r="AK67" s="174"/>
      <c r="AL67" s="177">
        <f t="shared" si="3"/>
        <v>46</v>
      </c>
      <c r="AM67" s="178"/>
      <c r="AN67" s="362"/>
      <c r="AO67" s="177"/>
      <c r="AP67" s="177"/>
      <c r="AQ67" s="178"/>
      <c r="AR67" s="156"/>
      <c r="AS67" s="177"/>
      <c r="AT67" s="177"/>
      <c r="AU67" s="155"/>
      <c r="AV67" s="204">
        <v>3</v>
      </c>
      <c r="AW67" s="205"/>
      <c r="AX67" s="205"/>
      <c r="AY67" s="302"/>
      <c r="AZ67" s="204"/>
      <c r="BA67" s="205"/>
      <c r="BB67" s="564"/>
      <c r="BC67" s="565"/>
    </row>
    <row r="68" spans="2:55" s="85" customFormat="1" x14ac:dyDescent="0.25">
      <c r="B68" s="168" t="s">
        <v>174</v>
      </c>
      <c r="C68" s="169"/>
      <c r="D68" s="170" t="s">
        <v>155</v>
      </c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2"/>
      <c r="R68" s="173">
        <v>8</v>
      </c>
      <c r="S68" s="174"/>
      <c r="T68" s="174"/>
      <c r="U68" s="175"/>
      <c r="V68" s="148"/>
      <c r="W68" s="174"/>
      <c r="X68" s="174"/>
      <c r="Y68" s="176"/>
      <c r="Z68" s="173">
        <v>4</v>
      </c>
      <c r="AA68" s="174"/>
      <c r="AB68" s="174">
        <f t="shared" si="1"/>
        <v>120</v>
      </c>
      <c r="AC68" s="175"/>
      <c r="AD68" s="173">
        <v>60</v>
      </c>
      <c r="AE68" s="174"/>
      <c r="AF68" s="174">
        <v>30</v>
      </c>
      <c r="AG68" s="174"/>
      <c r="AH68" s="174"/>
      <c r="AI68" s="174"/>
      <c r="AJ68" s="174">
        <f t="shared" si="4"/>
        <v>30</v>
      </c>
      <c r="AK68" s="174"/>
      <c r="AL68" s="177">
        <f t="shared" si="3"/>
        <v>60</v>
      </c>
      <c r="AM68" s="178"/>
      <c r="AN68" s="173"/>
      <c r="AO68" s="174"/>
      <c r="AP68" s="174"/>
      <c r="AQ68" s="175"/>
      <c r="AR68" s="148"/>
      <c r="AS68" s="174"/>
      <c r="AT68" s="206"/>
      <c r="AU68" s="207"/>
      <c r="AV68" s="173"/>
      <c r="AW68" s="174"/>
      <c r="AX68" s="174"/>
      <c r="AY68" s="175"/>
      <c r="AZ68" s="173"/>
      <c r="BA68" s="174"/>
      <c r="BB68" s="176">
        <v>4</v>
      </c>
      <c r="BC68" s="182"/>
    </row>
    <row r="69" spans="2:55" s="85" customFormat="1" ht="30" customHeight="1" x14ac:dyDescent="0.25">
      <c r="B69" s="168" t="s">
        <v>175</v>
      </c>
      <c r="C69" s="169"/>
      <c r="D69" s="170" t="s">
        <v>156</v>
      </c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2"/>
      <c r="R69" s="173">
        <v>5</v>
      </c>
      <c r="S69" s="174"/>
      <c r="T69" s="298"/>
      <c r="U69" s="299"/>
      <c r="V69" s="148"/>
      <c r="W69" s="174"/>
      <c r="X69" s="174"/>
      <c r="Y69" s="176"/>
      <c r="Z69" s="173">
        <v>3</v>
      </c>
      <c r="AA69" s="174"/>
      <c r="AB69" s="174">
        <f t="shared" si="1"/>
        <v>90</v>
      </c>
      <c r="AC69" s="175"/>
      <c r="AD69" s="173">
        <v>44</v>
      </c>
      <c r="AE69" s="174"/>
      <c r="AF69" s="174">
        <v>24</v>
      </c>
      <c r="AG69" s="174"/>
      <c r="AH69" s="174"/>
      <c r="AI69" s="174"/>
      <c r="AJ69" s="174">
        <f t="shared" ref="AJ69:AJ74" si="5">AD69-AF69</f>
        <v>20</v>
      </c>
      <c r="AK69" s="174"/>
      <c r="AL69" s="177">
        <f t="shared" ref="AL69:AL73" si="6">AB69-AD69</f>
        <v>46</v>
      </c>
      <c r="AM69" s="178"/>
      <c r="AN69" s="173"/>
      <c r="AO69" s="174"/>
      <c r="AP69" s="174"/>
      <c r="AQ69" s="175"/>
      <c r="AR69" s="148"/>
      <c r="AS69" s="174"/>
      <c r="AT69" s="174"/>
      <c r="AU69" s="176"/>
      <c r="AV69" s="173">
        <v>3</v>
      </c>
      <c r="AW69" s="174"/>
      <c r="AX69" s="174"/>
      <c r="AY69" s="175"/>
      <c r="AZ69" s="173"/>
      <c r="BA69" s="174"/>
      <c r="BB69" s="176"/>
      <c r="BC69" s="182"/>
    </row>
    <row r="70" spans="2:55" s="85" customFormat="1" x14ac:dyDescent="0.25">
      <c r="B70" s="168" t="s">
        <v>176</v>
      </c>
      <c r="C70" s="169"/>
      <c r="D70" s="170" t="s">
        <v>157</v>
      </c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2"/>
      <c r="R70" s="173"/>
      <c r="S70" s="174"/>
      <c r="T70" s="174">
        <v>7</v>
      </c>
      <c r="U70" s="175"/>
      <c r="V70" s="148"/>
      <c r="W70" s="174"/>
      <c r="X70" s="174"/>
      <c r="Y70" s="176"/>
      <c r="Z70" s="173">
        <v>3</v>
      </c>
      <c r="AA70" s="174"/>
      <c r="AB70" s="174">
        <f t="shared" si="1"/>
        <v>90</v>
      </c>
      <c r="AC70" s="175"/>
      <c r="AD70" s="173">
        <v>30</v>
      </c>
      <c r="AE70" s="174"/>
      <c r="AF70" s="174">
        <v>16</v>
      </c>
      <c r="AG70" s="174"/>
      <c r="AH70" s="174"/>
      <c r="AI70" s="174"/>
      <c r="AJ70" s="174">
        <f t="shared" si="5"/>
        <v>14</v>
      </c>
      <c r="AK70" s="174"/>
      <c r="AL70" s="177">
        <f t="shared" si="6"/>
        <v>60</v>
      </c>
      <c r="AM70" s="178"/>
      <c r="AN70" s="173"/>
      <c r="AO70" s="174"/>
      <c r="AP70" s="174"/>
      <c r="AQ70" s="175"/>
      <c r="AR70" s="148"/>
      <c r="AS70" s="174"/>
      <c r="AT70" s="206"/>
      <c r="AU70" s="207"/>
      <c r="AV70" s="173"/>
      <c r="AW70" s="174"/>
      <c r="AX70" s="174"/>
      <c r="AY70" s="175"/>
      <c r="AZ70" s="173">
        <v>2</v>
      </c>
      <c r="BA70" s="174"/>
      <c r="BB70" s="176"/>
      <c r="BC70" s="182"/>
    </row>
    <row r="71" spans="2:55" s="85" customFormat="1" ht="30" customHeight="1" x14ac:dyDescent="0.25">
      <c r="B71" s="168" t="s">
        <v>177</v>
      </c>
      <c r="C71" s="169"/>
      <c r="D71" s="170" t="s">
        <v>158</v>
      </c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2"/>
      <c r="R71" s="147">
        <v>5</v>
      </c>
      <c r="S71" s="148"/>
      <c r="T71" s="176"/>
      <c r="U71" s="182"/>
      <c r="V71" s="183"/>
      <c r="W71" s="148"/>
      <c r="X71" s="176"/>
      <c r="Y71" s="183"/>
      <c r="Z71" s="147">
        <v>6</v>
      </c>
      <c r="AA71" s="148"/>
      <c r="AB71" s="174">
        <f t="shared" si="1"/>
        <v>180</v>
      </c>
      <c r="AC71" s="175"/>
      <c r="AD71" s="147">
        <v>104</v>
      </c>
      <c r="AE71" s="148"/>
      <c r="AF71" s="176">
        <v>54</v>
      </c>
      <c r="AG71" s="148"/>
      <c r="AH71" s="176"/>
      <c r="AI71" s="148"/>
      <c r="AJ71" s="174">
        <f t="shared" si="5"/>
        <v>50</v>
      </c>
      <c r="AK71" s="174"/>
      <c r="AL71" s="177">
        <f t="shared" si="6"/>
        <v>76</v>
      </c>
      <c r="AM71" s="178"/>
      <c r="AN71" s="147"/>
      <c r="AO71" s="148"/>
      <c r="AP71" s="176"/>
      <c r="AQ71" s="182"/>
      <c r="AR71" s="183"/>
      <c r="AS71" s="148"/>
      <c r="AT71" s="176"/>
      <c r="AU71" s="183"/>
      <c r="AV71" s="147">
        <v>3</v>
      </c>
      <c r="AW71" s="148"/>
      <c r="AX71" s="176"/>
      <c r="AY71" s="182"/>
      <c r="AZ71" s="147"/>
      <c r="BA71" s="148"/>
      <c r="BB71" s="176"/>
      <c r="BC71" s="182"/>
    </row>
    <row r="72" spans="2:55" s="85" customFormat="1" ht="30" customHeight="1" x14ac:dyDescent="0.25">
      <c r="B72" s="168" t="s">
        <v>178</v>
      </c>
      <c r="C72" s="169"/>
      <c r="D72" s="170" t="s">
        <v>159</v>
      </c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2"/>
      <c r="R72" s="173">
        <v>5</v>
      </c>
      <c r="S72" s="174"/>
      <c r="T72" s="174"/>
      <c r="U72" s="175"/>
      <c r="V72" s="148"/>
      <c r="W72" s="174"/>
      <c r="X72" s="174"/>
      <c r="Y72" s="176"/>
      <c r="Z72" s="173">
        <v>4</v>
      </c>
      <c r="AA72" s="174"/>
      <c r="AB72" s="174">
        <f t="shared" si="1"/>
        <v>120</v>
      </c>
      <c r="AC72" s="175"/>
      <c r="AD72" s="173">
        <v>44</v>
      </c>
      <c r="AE72" s="174"/>
      <c r="AF72" s="174">
        <v>24</v>
      </c>
      <c r="AG72" s="174"/>
      <c r="AH72" s="174"/>
      <c r="AI72" s="174"/>
      <c r="AJ72" s="174">
        <f t="shared" si="5"/>
        <v>20</v>
      </c>
      <c r="AK72" s="174"/>
      <c r="AL72" s="177">
        <f t="shared" si="6"/>
        <v>76</v>
      </c>
      <c r="AM72" s="178"/>
      <c r="AN72" s="173"/>
      <c r="AO72" s="174"/>
      <c r="AP72" s="174"/>
      <c r="AQ72" s="175"/>
      <c r="AR72" s="148"/>
      <c r="AS72" s="174"/>
      <c r="AT72" s="174"/>
      <c r="AU72" s="176"/>
      <c r="AV72" s="147">
        <v>3</v>
      </c>
      <c r="AW72" s="148"/>
      <c r="AX72" s="176"/>
      <c r="AY72" s="182"/>
      <c r="AZ72" s="179"/>
      <c r="BA72" s="180"/>
      <c r="BB72" s="166"/>
      <c r="BC72" s="167"/>
    </row>
    <row r="73" spans="2:55" s="85" customFormat="1" ht="30" customHeight="1" x14ac:dyDescent="0.25">
      <c r="B73" s="168" t="s">
        <v>179</v>
      </c>
      <c r="C73" s="169"/>
      <c r="D73" s="170" t="s">
        <v>160</v>
      </c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2"/>
      <c r="R73" s="173">
        <v>8</v>
      </c>
      <c r="S73" s="174"/>
      <c r="T73" s="174"/>
      <c r="U73" s="175"/>
      <c r="V73" s="148"/>
      <c r="W73" s="174"/>
      <c r="X73" s="174"/>
      <c r="Y73" s="176"/>
      <c r="Z73" s="173">
        <v>4</v>
      </c>
      <c r="AA73" s="174"/>
      <c r="AB73" s="174">
        <f t="shared" si="1"/>
        <v>120</v>
      </c>
      <c r="AC73" s="175"/>
      <c r="AD73" s="173">
        <v>44</v>
      </c>
      <c r="AE73" s="174"/>
      <c r="AF73" s="174">
        <v>24</v>
      </c>
      <c r="AG73" s="174"/>
      <c r="AH73" s="174"/>
      <c r="AI73" s="174"/>
      <c r="AJ73" s="174">
        <f t="shared" si="5"/>
        <v>20</v>
      </c>
      <c r="AK73" s="174"/>
      <c r="AL73" s="177">
        <f t="shared" si="6"/>
        <v>76</v>
      </c>
      <c r="AM73" s="178"/>
      <c r="AN73" s="173"/>
      <c r="AO73" s="174"/>
      <c r="AP73" s="174"/>
      <c r="AQ73" s="175"/>
      <c r="AR73" s="148"/>
      <c r="AS73" s="174"/>
      <c r="AT73" s="174"/>
      <c r="AU73" s="176"/>
      <c r="AV73" s="147"/>
      <c r="AW73" s="148"/>
      <c r="AX73" s="176"/>
      <c r="AY73" s="182"/>
      <c r="AZ73" s="179"/>
      <c r="BA73" s="180"/>
      <c r="BB73" s="166">
        <v>3</v>
      </c>
      <c r="BC73" s="167"/>
    </row>
    <row r="74" spans="2:55" s="85" customFormat="1" ht="15" customHeight="1" x14ac:dyDescent="0.25">
      <c r="B74" s="168" t="s">
        <v>180</v>
      </c>
      <c r="C74" s="169"/>
      <c r="D74" s="170" t="s">
        <v>161</v>
      </c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2"/>
      <c r="R74" s="147">
        <v>6</v>
      </c>
      <c r="S74" s="148"/>
      <c r="T74" s="176"/>
      <c r="U74" s="182"/>
      <c r="V74" s="183"/>
      <c r="W74" s="148"/>
      <c r="X74" s="176"/>
      <c r="Y74" s="183"/>
      <c r="Z74" s="147">
        <v>4</v>
      </c>
      <c r="AA74" s="148"/>
      <c r="AB74" s="174">
        <f t="shared" si="1"/>
        <v>120</v>
      </c>
      <c r="AC74" s="175"/>
      <c r="AD74" s="147">
        <v>44</v>
      </c>
      <c r="AE74" s="148"/>
      <c r="AF74" s="176">
        <v>24</v>
      </c>
      <c r="AG74" s="148"/>
      <c r="AH74" s="176"/>
      <c r="AI74" s="148"/>
      <c r="AJ74" s="174">
        <f t="shared" si="5"/>
        <v>20</v>
      </c>
      <c r="AK74" s="174"/>
      <c r="AL74" s="177">
        <f t="shared" si="3"/>
        <v>76</v>
      </c>
      <c r="AM74" s="178"/>
      <c r="AN74" s="147"/>
      <c r="AO74" s="148"/>
      <c r="AP74" s="176"/>
      <c r="AQ74" s="182"/>
      <c r="AR74" s="183"/>
      <c r="AS74" s="148"/>
      <c r="AT74" s="176"/>
      <c r="AU74" s="183"/>
      <c r="AV74" s="147"/>
      <c r="AW74" s="148"/>
      <c r="AX74" s="176">
        <v>3</v>
      </c>
      <c r="AY74" s="182"/>
      <c r="AZ74" s="147"/>
      <c r="BA74" s="148"/>
      <c r="BB74" s="176"/>
      <c r="BC74" s="182"/>
    </row>
    <row r="75" spans="2:55" s="86" customFormat="1" ht="15" customHeight="1" x14ac:dyDescent="0.25">
      <c r="B75" s="168" t="s">
        <v>181</v>
      </c>
      <c r="C75" s="169"/>
      <c r="D75" s="301" t="s">
        <v>162</v>
      </c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221"/>
      <c r="S75" s="222"/>
      <c r="T75" s="155">
        <v>6</v>
      </c>
      <c r="U75" s="223"/>
      <c r="V75" s="222"/>
      <c r="W75" s="222"/>
      <c r="X75" s="155"/>
      <c r="Y75" s="223"/>
      <c r="Z75" s="221">
        <v>4</v>
      </c>
      <c r="AA75" s="222"/>
      <c r="AB75" s="155">
        <f t="shared" ref="AB75:AB77" si="7">Z75*30</f>
        <v>120</v>
      </c>
      <c r="AC75" s="223"/>
      <c r="AD75" s="221">
        <v>44</v>
      </c>
      <c r="AE75" s="222"/>
      <c r="AF75" s="155">
        <v>24</v>
      </c>
      <c r="AG75" s="222"/>
      <c r="AH75" s="155"/>
      <c r="AI75" s="222"/>
      <c r="AJ75" s="174">
        <f t="shared" ref="AJ75:AJ82" si="8">AD75-AF75</f>
        <v>20</v>
      </c>
      <c r="AK75" s="174"/>
      <c r="AL75" s="177">
        <f t="shared" ref="AL75:AL82" si="9">AB75-AD75</f>
        <v>76</v>
      </c>
      <c r="AM75" s="178"/>
      <c r="AN75" s="221"/>
      <c r="AO75" s="222"/>
      <c r="AP75" s="155"/>
      <c r="AQ75" s="223"/>
      <c r="AR75" s="222"/>
      <c r="AS75" s="222"/>
      <c r="AT75" s="155"/>
      <c r="AU75" s="222"/>
      <c r="AV75" s="221"/>
      <c r="AW75" s="222"/>
      <c r="AX75" s="155">
        <v>3</v>
      </c>
      <c r="AY75" s="223"/>
      <c r="AZ75" s="221"/>
      <c r="BA75" s="222"/>
      <c r="BB75" s="155"/>
      <c r="BC75" s="223"/>
    </row>
    <row r="76" spans="2:55" s="85" customFormat="1" ht="30" customHeight="1" x14ac:dyDescent="0.25">
      <c r="B76" s="168" t="s">
        <v>182</v>
      </c>
      <c r="C76" s="169"/>
      <c r="D76" s="170" t="s">
        <v>163</v>
      </c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2"/>
      <c r="R76" s="147">
        <v>8</v>
      </c>
      <c r="S76" s="148"/>
      <c r="T76" s="176"/>
      <c r="U76" s="182"/>
      <c r="V76" s="183"/>
      <c r="W76" s="148"/>
      <c r="X76" s="176"/>
      <c r="Y76" s="183"/>
      <c r="Z76" s="147">
        <v>4</v>
      </c>
      <c r="AA76" s="148"/>
      <c r="AB76" s="176">
        <f t="shared" si="7"/>
        <v>120</v>
      </c>
      <c r="AC76" s="182"/>
      <c r="AD76" s="147">
        <v>44</v>
      </c>
      <c r="AE76" s="148"/>
      <c r="AF76" s="176">
        <v>24</v>
      </c>
      <c r="AG76" s="148"/>
      <c r="AH76" s="176"/>
      <c r="AI76" s="148"/>
      <c r="AJ76" s="174">
        <f t="shared" si="8"/>
        <v>20</v>
      </c>
      <c r="AK76" s="174"/>
      <c r="AL76" s="177">
        <f t="shared" si="9"/>
        <v>76</v>
      </c>
      <c r="AM76" s="178"/>
      <c r="AN76" s="147"/>
      <c r="AO76" s="148"/>
      <c r="AP76" s="176"/>
      <c r="AQ76" s="182"/>
      <c r="AR76" s="183"/>
      <c r="AS76" s="148"/>
      <c r="AT76" s="176"/>
      <c r="AU76" s="183"/>
      <c r="AV76" s="147"/>
      <c r="AW76" s="148"/>
      <c r="AX76" s="176"/>
      <c r="AY76" s="182"/>
      <c r="AZ76" s="147"/>
      <c r="BA76" s="148"/>
      <c r="BB76" s="176">
        <v>3</v>
      </c>
      <c r="BC76" s="182"/>
    </row>
    <row r="77" spans="2:55" s="85" customFormat="1" ht="30" customHeight="1" x14ac:dyDescent="0.25">
      <c r="B77" s="168" t="s">
        <v>183</v>
      </c>
      <c r="C77" s="169"/>
      <c r="D77" s="244" t="s">
        <v>164</v>
      </c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6"/>
      <c r="R77" s="362">
        <v>8</v>
      </c>
      <c r="S77" s="177"/>
      <c r="T77" s="177">
        <v>7</v>
      </c>
      <c r="U77" s="178"/>
      <c r="V77" s="156"/>
      <c r="W77" s="177"/>
      <c r="X77" s="177"/>
      <c r="Y77" s="155"/>
      <c r="Z77" s="362">
        <v>6</v>
      </c>
      <c r="AA77" s="177"/>
      <c r="AB77" s="177">
        <f t="shared" si="7"/>
        <v>180</v>
      </c>
      <c r="AC77" s="178"/>
      <c r="AD77" s="362">
        <v>90</v>
      </c>
      <c r="AE77" s="177"/>
      <c r="AF77" s="177">
        <v>46</v>
      </c>
      <c r="AG77" s="177"/>
      <c r="AH77" s="177"/>
      <c r="AI77" s="177"/>
      <c r="AJ77" s="174">
        <f t="shared" si="8"/>
        <v>44</v>
      </c>
      <c r="AK77" s="174"/>
      <c r="AL77" s="177">
        <f t="shared" si="9"/>
        <v>90</v>
      </c>
      <c r="AM77" s="178"/>
      <c r="AN77" s="362"/>
      <c r="AO77" s="177"/>
      <c r="AP77" s="177"/>
      <c r="AQ77" s="178"/>
      <c r="AR77" s="156"/>
      <c r="AS77" s="177"/>
      <c r="AT77" s="177"/>
      <c r="AU77" s="155"/>
      <c r="AV77" s="204"/>
      <c r="AW77" s="205"/>
      <c r="AX77" s="155"/>
      <c r="AY77" s="223"/>
      <c r="AZ77" s="204">
        <v>4</v>
      </c>
      <c r="BA77" s="205"/>
      <c r="BB77" s="155">
        <v>2</v>
      </c>
      <c r="BC77" s="223"/>
    </row>
    <row r="78" spans="2:55" s="85" customFormat="1" ht="44.25" customHeight="1" x14ac:dyDescent="0.25">
      <c r="B78" s="168" t="s">
        <v>184</v>
      </c>
      <c r="C78" s="169"/>
      <c r="D78" s="566" t="s">
        <v>165</v>
      </c>
      <c r="E78" s="567"/>
      <c r="F78" s="567"/>
      <c r="G78" s="567"/>
      <c r="H78" s="567"/>
      <c r="I78" s="567"/>
      <c r="J78" s="567"/>
      <c r="K78" s="567"/>
      <c r="L78" s="567"/>
      <c r="M78" s="567"/>
      <c r="N78" s="567"/>
      <c r="O78" s="567"/>
      <c r="P78" s="567"/>
      <c r="Q78" s="568"/>
      <c r="R78" s="147">
        <v>8</v>
      </c>
      <c r="S78" s="148"/>
      <c r="T78" s="176">
        <v>7</v>
      </c>
      <c r="U78" s="182"/>
      <c r="V78" s="147"/>
      <c r="W78" s="148"/>
      <c r="X78" s="176"/>
      <c r="Y78" s="182"/>
      <c r="Z78" s="147">
        <v>5</v>
      </c>
      <c r="AA78" s="148"/>
      <c r="AB78" s="176">
        <v>150</v>
      </c>
      <c r="AC78" s="182"/>
      <c r="AD78" s="147">
        <v>74</v>
      </c>
      <c r="AE78" s="148"/>
      <c r="AF78" s="176">
        <v>40</v>
      </c>
      <c r="AG78" s="148"/>
      <c r="AH78" s="176"/>
      <c r="AI78" s="148"/>
      <c r="AJ78" s="174">
        <f t="shared" si="8"/>
        <v>34</v>
      </c>
      <c r="AK78" s="174"/>
      <c r="AL78" s="177">
        <f t="shared" si="9"/>
        <v>76</v>
      </c>
      <c r="AM78" s="178"/>
      <c r="AN78" s="147"/>
      <c r="AO78" s="148"/>
      <c r="AP78" s="176"/>
      <c r="AQ78" s="182"/>
      <c r="AR78" s="147"/>
      <c r="AS78" s="148"/>
      <c r="AT78" s="176"/>
      <c r="AU78" s="182"/>
      <c r="AV78" s="517"/>
      <c r="AW78" s="518"/>
      <c r="AX78" s="176"/>
      <c r="AY78" s="182"/>
      <c r="AZ78" s="517">
        <v>3</v>
      </c>
      <c r="BA78" s="518"/>
      <c r="BB78" s="176">
        <v>2</v>
      </c>
      <c r="BC78" s="182"/>
    </row>
    <row r="79" spans="2:55" s="85" customFormat="1" x14ac:dyDescent="0.25">
      <c r="B79" s="168" t="s">
        <v>185</v>
      </c>
      <c r="C79" s="169"/>
      <c r="D79" s="170" t="s">
        <v>166</v>
      </c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2"/>
      <c r="R79" s="173">
        <v>6</v>
      </c>
      <c r="S79" s="174"/>
      <c r="T79" s="174"/>
      <c r="U79" s="175"/>
      <c r="V79" s="148"/>
      <c r="W79" s="174"/>
      <c r="X79" s="174"/>
      <c r="Y79" s="176"/>
      <c r="Z79" s="173">
        <v>3</v>
      </c>
      <c r="AA79" s="174"/>
      <c r="AB79" s="174">
        <v>90</v>
      </c>
      <c r="AC79" s="175"/>
      <c r="AD79" s="173">
        <v>30</v>
      </c>
      <c r="AE79" s="174"/>
      <c r="AF79" s="174">
        <v>16</v>
      </c>
      <c r="AG79" s="174"/>
      <c r="AH79" s="174"/>
      <c r="AI79" s="174"/>
      <c r="AJ79" s="174">
        <f t="shared" si="8"/>
        <v>14</v>
      </c>
      <c r="AK79" s="174"/>
      <c r="AL79" s="177">
        <f t="shared" si="9"/>
        <v>60</v>
      </c>
      <c r="AM79" s="178"/>
      <c r="AN79" s="173"/>
      <c r="AO79" s="174"/>
      <c r="AP79" s="174"/>
      <c r="AQ79" s="175"/>
      <c r="AR79" s="148"/>
      <c r="AS79" s="174"/>
      <c r="AT79" s="174"/>
      <c r="AU79" s="176"/>
      <c r="AV79" s="179"/>
      <c r="AW79" s="180"/>
      <c r="AX79" s="180">
        <v>2</v>
      </c>
      <c r="AY79" s="181"/>
      <c r="AZ79" s="179"/>
      <c r="BA79" s="180"/>
      <c r="BB79" s="166"/>
      <c r="BC79" s="167"/>
    </row>
    <row r="80" spans="2:55" s="85" customFormat="1" ht="30" customHeight="1" x14ac:dyDescent="0.25">
      <c r="B80" s="168" t="s">
        <v>186</v>
      </c>
      <c r="C80" s="169"/>
      <c r="D80" s="170" t="s">
        <v>167</v>
      </c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2"/>
      <c r="R80" s="147">
        <v>7</v>
      </c>
      <c r="S80" s="148"/>
      <c r="T80" s="176"/>
      <c r="U80" s="182"/>
      <c r="V80" s="183"/>
      <c r="W80" s="148"/>
      <c r="X80" s="176"/>
      <c r="Y80" s="183"/>
      <c r="Z80" s="147">
        <v>4</v>
      </c>
      <c r="AA80" s="148"/>
      <c r="AB80" s="176">
        <f t="shared" ref="AB80" si="10">Z80*30</f>
        <v>120</v>
      </c>
      <c r="AC80" s="182"/>
      <c r="AD80" s="147">
        <v>44</v>
      </c>
      <c r="AE80" s="148"/>
      <c r="AF80" s="176">
        <v>22</v>
      </c>
      <c r="AG80" s="148"/>
      <c r="AH80" s="176"/>
      <c r="AI80" s="148"/>
      <c r="AJ80" s="174">
        <f t="shared" si="8"/>
        <v>22</v>
      </c>
      <c r="AK80" s="174"/>
      <c r="AL80" s="177">
        <f t="shared" si="9"/>
        <v>76</v>
      </c>
      <c r="AM80" s="178"/>
      <c r="AN80" s="147"/>
      <c r="AO80" s="148"/>
      <c r="AP80" s="176"/>
      <c r="AQ80" s="182"/>
      <c r="AR80" s="183"/>
      <c r="AS80" s="148"/>
      <c r="AT80" s="176"/>
      <c r="AU80" s="183"/>
      <c r="AV80" s="147"/>
      <c r="AW80" s="148"/>
      <c r="AX80" s="176"/>
      <c r="AY80" s="182"/>
      <c r="AZ80" s="147">
        <v>3</v>
      </c>
      <c r="BA80" s="148"/>
      <c r="BB80" s="176"/>
      <c r="BC80" s="182"/>
    </row>
    <row r="81" spans="2:55" s="85" customFormat="1" x14ac:dyDescent="0.25">
      <c r="B81" s="168" t="s">
        <v>187</v>
      </c>
      <c r="C81" s="169"/>
      <c r="D81" s="170" t="s">
        <v>168</v>
      </c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2"/>
      <c r="R81" s="173">
        <v>6</v>
      </c>
      <c r="S81" s="174"/>
      <c r="T81" s="174"/>
      <c r="U81" s="175"/>
      <c r="V81" s="148"/>
      <c r="W81" s="174"/>
      <c r="X81" s="174"/>
      <c r="Y81" s="176"/>
      <c r="Z81" s="173">
        <v>4</v>
      </c>
      <c r="AA81" s="174"/>
      <c r="AB81" s="174">
        <f t="shared" ref="AB81:AB85" si="11">Z81*30</f>
        <v>120</v>
      </c>
      <c r="AC81" s="175"/>
      <c r="AD81" s="173">
        <v>44</v>
      </c>
      <c r="AE81" s="174"/>
      <c r="AF81" s="174">
        <v>22</v>
      </c>
      <c r="AG81" s="174"/>
      <c r="AH81" s="174"/>
      <c r="AI81" s="174"/>
      <c r="AJ81" s="174">
        <f t="shared" si="8"/>
        <v>22</v>
      </c>
      <c r="AK81" s="174"/>
      <c r="AL81" s="177">
        <f t="shared" si="9"/>
        <v>76</v>
      </c>
      <c r="AM81" s="178"/>
      <c r="AN81" s="173"/>
      <c r="AO81" s="174"/>
      <c r="AP81" s="174"/>
      <c r="AQ81" s="175"/>
      <c r="AR81" s="148"/>
      <c r="AS81" s="174"/>
      <c r="AT81" s="174"/>
      <c r="AU81" s="176"/>
      <c r="AV81" s="179"/>
      <c r="AW81" s="180"/>
      <c r="AX81" s="180">
        <v>3</v>
      </c>
      <c r="AY81" s="181"/>
      <c r="AZ81" s="179"/>
      <c r="BA81" s="180"/>
      <c r="BB81" s="166"/>
      <c r="BC81" s="167"/>
    </row>
    <row r="82" spans="2:55" s="85" customFormat="1" ht="30" customHeight="1" x14ac:dyDescent="0.25">
      <c r="B82" s="168" t="s">
        <v>188</v>
      </c>
      <c r="C82" s="169"/>
      <c r="D82" s="170" t="s">
        <v>169</v>
      </c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2"/>
      <c r="R82" s="147"/>
      <c r="S82" s="148"/>
      <c r="T82" s="176">
        <v>6</v>
      </c>
      <c r="U82" s="182"/>
      <c r="V82" s="183"/>
      <c r="W82" s="148"/>
      <c r="X82" s="176"/>
      <c r="Y82" s="183"/>
      <c r="Z82" s="147">
        <v>3</v>
      </c>
      <c r="AA82" s="148"/>
      <c r="AB82" s="176">
        <f t="shared" ref="AB82:AB84" si="12">Z82*30</f>
        <v>90</v>
      </c>
      <c r="AC82" s="182"/>
      <c r="AD82" s="147">
        <v>30</v>
      </c>
      <c r="AE82" s="148"/>
      <c r="AF82" s="176">
        <v>16</v>
      </c>
      <c r="AG82" s="148"/>
      <c r="AH82" s="176"/>
      <c r="AI82" s="148"/>
      <c r="AJ82" s="174">
        <f t="shared" si="8"/>
        <v>14</v>
      </c>
      <c r="AK82" s="174"/>
      <c r="AL82" s="177">
        <f t="shared" si="9"/>
        <v>60</v>
      </c>
      <c r="AM82" s="178"/>
      <c r="AN82" s="147"/>
      <c r="AO82" s="148"/>
      <c r="AP82" s="176"/>
      <c r="AQ82" s="182"/>
      <c r="AR82" s="183"/>
      <c r="AS82" s="148"/>
      <c r="AT82" s="176"/>
      <c r="AU82" s="183"/>
      <c r="AV82" s="147"/>
      <c r="AW82" s="148"/>
      <c r="AX82" s="176">
        <v>2</v>
      </c>
      <c r="AY82" s="182"/>
      <c r="AZ82" s="147"/>
      <c r="BA82" s="148"/>
      <c r="BB82" s="176"/>
      <c r="BC82" s="182"/>
    </row>
    <row r="83" spans="2:55" s="85" customFormat="1" x14ac:dyDescent="0.25">
      <c r="B83" s="168" t="s">
        <v>189</v>
      </c>
      <c r="C83" s="169"/>
      <c r="D83" s="170" t="s">
        <v>170</v>
      </c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2"/>
      <c r="R83" s="173"/>
      <c r="S83" s="174"/>
      <c r="T83" s="174">
        <v>5</v>
      </c>
      <c r="U83" s="175"/>
      <c r="V83" s="148"/>
      <c r="W83" s="174"/>
      <c r="X83" s="174"/>
      <c r="Y83" s="176"/>
      <c r="Z83" s="173">
        <v>4</v>
      </c>
      <c r="AA83" s="174"/>
      <c r="AB83" s="174">
        <f t="shared" si="12"/>
        <v>120</v>
      </c>
      <c r="AC83" s="175"/>
      <c r="AD83" s="173">
        <v>44</v>
      </c>
      <c r="AE83" s="174"/>
      <c r="AF83" s="174">
        <v>22</v>
      </c>
      <c r="AG83" s="174"/>
      <c r="AH83" s="174"/>
      <c r="AI83" s="174"/>
      <c r="AJ83" s="174">
        <f t="shared" ref="AJ83:AJ84" si="13">AD83-AF83</f>
        <v>22</v>
      </c>
      <c r="AK83" s="174"/>
      <c r="AL83" s="177">
        <f t="shared" ref="AL83:AL84" si="14">AB83-AD83</f>
        <v>76</v>
      </c>
      <c r="AM83" s="178"/>
      <c r="AN83" s="173"/>
      <c r="AO83" s="174"/>
      <c r="AP83" s="174"/>
      <c r="AQ83" s="175"/>
      <c r="AR83" s="148"/>
      <c r="AS83" s="174"/>
      <c r="AT83" s="174"/>
      <c r="AU83" s="176"/>
      <c r="AV83" s="179"/>
      <c r="AW83" s="180"/>
      <c r="AX83" s="180"/>
      <c r="AY83" s="181"/>
      <c r="AZ83" s="179"/>
      <c r="BA83" s="180"/>
      <c r="BB83" s="166"/>
      <c r="BC83" s="167"/>
    </row>
    <row r="84" spans="2:55" s="85" customFormat="1" x14ac:dyDescent="0.25">
      <c r="B84" s="168" t="s">
        <v>190</v>
      </c>
      <c r="C84" s="169"/>
      <c r="D84" s="170" t="s">
        <v>55</v>
      </c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2"/>
      <c r="R84" s="173"/>
      <c r="S84" s="174"/>
      <c r="T84" s="174">
        <v>7</v>
      </c>
      <c r="U84" s="175"/>
      <c r="V84" s="148"/>
      <c r="W84" s="174"/>
      <c r="X84" s="174"/>
      <c r="Y84" s="176"/>
      <c r="Z84" s="173">
        <v>4</v>
      </c>
      <c r="AA84" s="174"/>
      <c r="AB84" s="174">
        <f t="shared" si="12"/>
        <v>120</v>
      </c>
      <c r="AC84" s="175"/>
      <c r="AD84" s="173">
        <v>44</v>
      </c>
      <c r="AE84" s="174"/>
      <c r="AF84" s="174">
        <v>22</v>
      </c>
      <c r="AG84" s="174"/>
      <c r="AH84" s="174"/>
      <c r="AI84" s="174"/>
      <c r="AJ84" s="174">
        <f t="shared" si="13"/>
        <v>22</v>
      </c>
      <c r="AK84" s="174"/>
      <c r="AL84" s="177">
        <f t="shared" si="14"/>
        <v>76</v>
      </c>
      <c r="AM84" s="178"/>
      <c r="AN84" s="173"/>
      <c r="AO84" s="174"/>
      <c r="AP84" s="174"/>
      <c r="AQ84" s="175"/>
      <c r="AR84" s="148"/>
      <c r="AS84" s="174"/>
      <c r="AT84" s="174"/>
      <c r="AU84" s="176"/>
      <c r="AV84" s="179"/>
      <c r="AW84" s="180"/>
      <c r="AX84" s="180"/>
      <c r="AY84" s="181"/>
      <c r="AZ84" s="179"/>
      <c r="BA84" s="180"/>
      <c r="BB84" s="166"/>
      <c r="BC84" s="167"/>
    </row>
    <row r="85" spans="2:55" s="85" customFormat="1" ht="15.75" thickBot="1" x14ac:dyDescent="0.3">
      <c r="B85" s="168" t="s">
        <v>191</v>
      </c>
      <c r="C85" s="169"/>
      <c r="D85" s="170" t="s">
        <v>171</v>
      </c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2"/>
      <c r="R85" s="173" t="s">
        <v>113</v>
      </c>
      <c r="S85" s="174"/>
      <c r="T85" s="174"/>
      <c r="U85" s="175"/>
      <c r="V85" s="148"/>
      <c r="W85" s="174"/>
      <c r="X85" s="174"/>
      <c r="Y85" s="176"/>
      <c r="Z85" s="173">
        <v>5</v>
      </c>
      <c r="AA85" s="174"/>
      <c r="AB85" s="174">
        <f t="shared" si="11"/>
        <v>150</v>
      </c>
      <c r="AC85" s="175"/>
      <c r="AD85" s="173">
        <v>44</v>
      </c>
      <c r="AE85" s="174"/>
      <c r="AF85" s="174">
        <v>22</v>
      </c>
      <c r="AG85" s="174"/>
      <c r="AH85" s="174"/>
      <c r="AI85" s="174"/>
      <c r="AJ85" s="174">
        <f t="shared" ref="AJ85" si="15">AD85-AF85</f>
        <v>22</v>
      </c>
      <c r="AK85" s="174"/>
      <c r="AL85" s="177">
        <f t="shared" ref="AL85" si="16">AB85-AD85</f>
        <v>106</v>
      </c>
      <c r="AM85" s="178"/>
      <c r="AN85" s="173"/>
      <c r="AO85" s="174"/>
      <c r="AP85" s="174"/>
      <c r="AQ85" s="175"/>
      <c r="AR85" s="148"/>
      <c r="AS85" s="174"/>
      <c r="AT85" s="174"/>
      <c r="AU85" s="176"/>
      <c r="AV85" s="179"/>
      <c r="AW85" s="180"/>
      <c r="AX85" s="180"/>
      <c r="AY85" s="181"/>
      <c r="AZ85" s="179"/>
      <c r="BA85" s="180"/>
      <c r="BB85" s="166"/>
      <c r="BC85" s="167"/>
    </row>
    <row r="86" spans="2:55" s="85" customFormat="1" ht="30" customHeight="1" thickBot="1" x14ac:dyDescent="0.3">
      <c r="B86" s="210" t="s">
        <v>138</v>
      </c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2"/>
      <c r="R86" s="208">
        <v>28</v>
      </c>
      <c r="S86" s="209"/>
      <c r="T86" s="208">
        <v>21</v>
      </c>
      <c r="U86" s="209"/>
      <c r="V86" s="266"/>
      <c r="W86" s="209"/>
      <c r="X86" s="208"/>
      <c r="Y86" s="266"/>
      <c r="Z86" s="208">
        <f>SUM(Z66:AA85)</f>
        <v>82</v>
      </c>
      <c r="AA86" s="209"/>
      <c r="AB86" s="208">
        <f>SUM(AB66:AC85)</f>
        <v>2460</v>
      </c>
      <c r="AC86" s="209"/>
      <c r="AD86" s="208">
        <f>SUM(AD66:AE85)</f>
        <v>1006</v>
      </c>
      <c r="AE86" s="209"/>
      <c r="AF86" s="208">
        <f>SUM(AF66:AG85)</f>
        <v>526</v>
      </c>
      <c r="AG86" s="209"/>
      <c r="AH86" s="208">
        <f>SUM(AH66:AI85)</f>
        <v>0</v>
      </c>
      <c r="AI86" s="209"/>
      <c r="AJ86" s="208">
        <f>SUM(AJ66:AK85)</f>
        <v>480</v>
      </c>
      <c r="AK86" s="209"/>
      <c r="AL86" s="208">
        <f>SUM(AL66:AM85)</f>
        <v>1454</v>
      </c>
      <c r="AM86" s="209"/>
      <c r="AN86" s="208">
        <f>SUM(AN66:AO85)</f>
        <v>0</v>
      </c>
      <c r="AO86" s="209"/>
      <c r="AP86" s="208">
        <f>SUM(AP66:AQ85)</f>
        <v>0</v>
      </c>
      <c r="AQ86" s="209"/>
      <c r="AR86" s="208">
        <f>SUM(AR66:AS85)</f>
        <v>0</v>
      </c>
      <c r="AS86" s="209"/>
      <c r="AT86" s="208">
        <f>SUM(AT66:AU85)</f>
        <v>0</v>
      </c>
      <c r="AU86" s="209"/>
      <c r="AV86" s="208">
        <f>SUM(AV66:AW85)</f>
        <v>16</v>
      </c>
      <c r="AW86" s="209"/>
      <c r="AX86" s="208">
        <f>SUM(AX66:AY85)</f>
        <v>13</v>
      </c>
      <c r="AY86" s="209"/>
      <c r="AZ86" s="208">
        <f>SUM(AZ66:BA85)</f>
        <v>12</v>
      </c>
      <c r="BA86" s="209"/>
      <c r="BB86" s="208">
        <f>SUM(BB66:BC85)</f>
        <v>14</v>
      </c>
      <c r="BC86" s="209"/>
    </row>
    <row r="87" spans="2:55" s="85" customFormat="1" ht="15" customHeight="1" x14ac:dyDescent="0.25"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</row>
    <row r="88" spans="2:55" s="85" customFormat="1" ht="15" customHeight="1" x14ac:dyDescent="0.25">
      <c r="B88" s="300" t="s">
        <v>105</v>
      </c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</row>
    <row r="89" spans="2:55" s="85" customFormat="1" ht="15" customHeight="1" thickBot="1" x14ac:dyDescent="0.3">
      <c r="B89" s="306" t="s">
        <v>75</v>
      </c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</row>
    <row r="90" spans="2:55" s="85" customFormat="1" ht="15" customHeight="1" thickBot="1" x14ac:dyDescent="0.3">
      <c r="B90" s="247" t="s">
        <v>70</v>
      </c>
      <c r="C90" s="248"/>
      <c r="D90" s="253" t="s">
        <v>39</v>
      </c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5"/>
      <c r="R90" s="262" t="s">
        <v>1</v>
      </c>
      <c r="S90" s="263"/>
      <c r="T90" s="263"/>
      <c r="U90" s="263"/>
      <c r="V90" s="263"/>
      <c r="W90" s="263"/>
      <c r="X90" s="263"/>
      <c r="Y90" s="264"/>
      <c r="Z90" s="213" t="s">
        <v>30</v>
      </c>
      <c r="AA90" s="265"/>
      <c r="AB90" s="265"/>
      <c r="AC90" s="265"/>
      <c r="AD90" s="265"/>
      <c r="AE90" s="265"/>
      <c r="AF90" s="265"/>
      <c r="AG90" s="265"/>
      <c r="AH90" s="265"/>
      <c r="AI90" s="265"/>
      <c r="AJ90" s="265"/>
      <c r="AK90" s="265"/>
      <c r="AL90" s="265"/>
      <c r="AM90" s="214"/>
      <c r="AN90" s="208" t="s">
        <v>29</v>
      </c>
      <c r="AO90" s="266"/>
      <c r="AP90" s="266"/>
      <c r="AQ90" s="266"/>
      <c r="AR90" s="266"/>
      <c r="AS90" s="266"/>
      <c r="AT90" s="266"/>
      <c r="AU90" s="266"/>
      <c r="AV90" s="266"/>
      <c r="AW90" s="266"/>
      <c r="AX90" s="266"/>
      <c r="AY90" s="266"/>
      <c r="AZ90" s="266"/>
      <c r="BA90" s="266"/>
      <c r="BB90" s="266"/>
      <c r="BC90" s="209"/>
    </row>
    <row r="91" spans="2:55" s="85" customFormat="1" ht="15" customHeight="1" thickBot="1" x14ac:dyDescent="0.3">
      <c r="B91" s="249"/>
      <c r="C91" s="250"/>
      <c r="D91" s="256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8"/>
      <c r="R91" s="247" t="s">
        <v>34</v>
      </c>
      <c r="S91" s="267"/>
      <c r="T91" s="270" t="s">
        <v>35</v>
      </c>
      <c r="U91" s="271"/>
      <c r="V91" s="272" t="s">
        <v>36</v>
      </c>
      <c r="W91" s="273"/>
      <c r="X91" s="273"/>
      <c r="Y91" s="274"/>
      <c r="Z91" s="275" t="s">
        <v>31</v>
      </c>
      <c r="AA91" s="276"/>
      <c r="AB91" s="276"/>
      <c r="AC91" s="277"/>
      <c r="AD91" s="281" t="s">
        <v>10</v>
      </c>
      <c r="AE91" s="254"/>
      <c r="AF91" s="254"/>
      <c r="AG91" s="254"/>
      <c r="AH91" s="254"/>
      <c r="AI91" s="254"/>
      <c r="AJ91" s="254"/>
      <c r="AK91" s="254"/>
      <c r="AL91" s="254"/>
      <c r="AM91" s="255"/>
      <c r="AN91" s="253" t="s">
        <v>6</v>
      </c>
      <c r="AO91" s="254"/>
      <c r="AP91" s="254"/>
      <c r="AQ91" s="255"/>
      <c r="AR91" s="253" t="s">
        <v>7</v>
      </c>
      <c r="AS91" s="254"/>
      <c r="AT91" s="254"/>
      <c r="AU91" s="255"/>
      <c r="AV91" s="253" t="s">
        <v>8</v>
      </c>
      <c r="AW91" s="254"/>
      <c r="AX91" s="254"/>
      <c r="AY91" s="255"/>
      <c r="AZ91" s="295" t="s">
        <v>9</v>
      </c>
      <c r="BA91" s="296"/>
      <c r="BB91" s="296"/>
      <c r="BC91" s="297"/>
    </row>
    <row r="92" spans="2:55" s="85" customFormat="1" ht="15" customHeight="1" x14ac:dyDescent="0.25">
      <c r="B92" s="249"/>
      <c r="C92" s="250"/>
      <c r="D92" s="256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8"/>
      <c r="R92" s="249"/>
      <c r="S92" s="268"/>
      <c r="T92" s="240"/>
      <c r="U92" s="241"/>
      <c r="V92" s="247" t="s">
        <v>37</v>
      </c>
      <c r="W92" s="267"/>
      <c r="X92" s="270" t="s">
        <v>38</v>
      </c>
      <c r="Y92" s="303"/>
      <c r="Z92" s="278"/>
      <c r="AA92" s="279"/>
      <c r="AB92" s="279"/>
      <c r="AC92" s="280"/>
      <c r="AD92" s="291" t="s">
        <v>32</v>
      </c>
      <c r="AE92" s="291"/>
      <c r="AF92" s="291"/>
      <c r="AG92" s="291"/>
      <c r="AH92" s="291"/>
      <c r="AI92" s="291"/>
      <c r="AJ92" s="291"/>
      <c r="AK92" s="292"/>
      <c r="AL92" s="240" t="s">
        <v>5</v>
      </c>
      <c r="AM92" s="241"/>
      <c r="AN92" s="284" t="s">
        <v>40</v>
      </c>
      <c r="AO92" s="282"/>
      <c r="AP92" s="282" t="s">
        <v>41</v>
      </c>
      <c r="AQ92" s="283"/>
      <c r="AR92" s="284" t="s">
        <v>42</v>
      </c>
      <c r="AS92" s="282"/>
      <c r="AT92" s="282" t="s">
        <v>43</v>
      </c>
      <c r="AU92" s="283"/>
      <c r="AV92" s="284" t="s">
        <v>44</v>
      </c>
      <c r="AW92" s="282"/>
      <c r="AX92" s="282" t="s">
        <v>45</v>
      </c>
      <c r="AY92" s="283"/>
      <c r="AZ92" s="284" t="s">
        <v>46</v>
      </c>
      <c r="BA92" s="282"/>
      <c r="BB92" s="234" t="s">
        <v>47</v>
      </c>
      <c r="BC92" s="235"/>
    </row>
    <row r="93" spans="2:55" s="85" customFormat="1" ht="15" customHeight="1" x14ac:dyDescent="0.25">
      <c r="B93" s="249"/>
      <c r="C93" s="250"/>
      <c r="D93" s="256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8"/>
      <c r="R93" s="249"/>
      <c r="S93" s="268"/>
      <c r="T93" s="240"/>
      <c r="U93" s="241"/>
      <c r="V93" s="249"/>
      <c r="W93" s="268"/>
      <c r="X93" s="240"/>
      <c r="Y93" s="304"/>
      <c r="Z93" s="293" t="s">
        <v>3</v>
      </c>
      <c r="AA93" s="240"/>
      <c r="AB93" s="268" t="s">
        <v>2</v>
      </c>
      <c r="AC93" s="250"/>
      <c r="AD93" s="285" t="s">
        <v>52</v>
      </c>
      <c r="AE93" s="286"/>
      <c r="AF93" s="240" t="s">
        <v>4</v>
      </c>
      <c r="AG93" s="240"/>
      <c r="AH93" s="268" t="s">
        <v>33</v>
      </c>
      <c r="AI93" s="268"/>
      <c r="AJ93" s="268" t="s">
        <v>53</v>
      </c>
      <c r="AK93" s="268"/>
      <c r="AL93" s="240"/>
      <c r="AM93" s="241"/>
      <c r="AN93" s="284"/>
      <c r="AO93" s="282"/>
      <c r="AP93" s="282"/>
      <c r="AQ93" s="283"/>
      <c r="AR93" s="284"/>
      <c r="AS93" s="282"/>
      <c r="AT93" s="282"/>
      <c r="AU93" s="283"/>
      <c r="AV93" s="284"/>
      <c r="AW93" s="282"/>
      <c r="AX93" s="282"/>
      <c r="AY93" s="283"/>
      <c r="AZ93" s="284"/>
      <c r="BA93" s="282"/>
      <c r="BB93" s="236"/>
      <c r="BC93" s="237"/>
    </row>
    <row r="94" spans="2:55" s="85" customFormat="1" ht="15" customHeight="1" x14ac:dyDescent="0.25">
      <c r="B94" s="249"/>
      <c r="C94" s="250"/>
      <c r="D94" s="256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8"/>
      <c r="R94" s="249"/>
      <c r="S94" s="268"/>
      <c r="T94" s="240"/>
      <c r="U94" s="241"/>
      <c r="V94" s="249"/>
      <c r="W94" s="268"/>
      <c r="X94" s="240"/>
      <c r="Y94" s="304"/>
      <c r="Z94" s="293"/>
      <c r="AA94" s="240"/>
      <c r="AB94" s="268"/>
      <c r="AC94" s="250"/>
      <c r="AD94" s="287"/>
      <c r="AE94" s="288"/>
      <c r="AF94" s="240"/>
      <c r="AG94" s="240"/>
      <c r="AH94" s="268"/>
      <c r="AI94" s="268"/>
      <c r="AJ94" s="268"/>
      <c r="AK94" s="268"/>
      <c r="AL94" s="240"/>
      <c r="AM94" s="241"/>
      <c r="AN94" s="284"/>
      <c r="AO94" s="282"/>
      <c r="AP94" s="282"/>
      <c r="AQ94" s="283"/>
      <c r="AR94" s="284"/>
      <c r="AS94" s="282"/>
      <c r="AT94" s="282"/>
      <c r="AU94" s="283"/>
      <c r="AV94" s="284"/>
      <c r="AW94" s="282"/>
      <c r="AX94" s="282"/>
      <c r="AY94" s="283"/>
      <c r="AZ94" s="284"/>
      <c r="BA94" s="282"/>
      <c r="BB94" s="238"/>
      <c r="BC94" s="239"/>
    </row>
    <row r="95" spans="2:55" s="85" customFormat="1" ht="15" customHeight="1" x14ac:dyDescent="0.25">
      <c r="B95" s="249"/>
      <c r="C95" s="250"/>
      <c r="D95" s="256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8"/>
      <c r="R95" s="249"/>
      <c r="S95" s="268"/>
      <c r="T95" s="240"/>
      <c r="U95" s="241"/>
      <c r="V95" s="249"/>
      <c r="W95" s="268"/>
      <c r="X95" s="240"/>
      <c r="Y95" s="304"/>
      <c r="Z95" s="293"/>
      <c r="AA95" s="240"/>
      <c r="AB95" s="268"/>
      <c r="AC95" s="250"/>
      <c r="AD95" s="287"/>
      <c r="AE95" s="288"/>
      <c r="AF95" s="240"/>
      <c r="AG95" s="240"/>
      <c r="AH95" s="268"/>
      <c r="AI95" s="268"/>
      <c r="AJ95" s="268"/>
      <c r="AK95" s="268"/>
      <c r="AL95" s="240"/>
      <c r="AM95" s="241"/>
      <c r="AN95" s="293" t="s">
        <v>64</v>
      </c>
      <c r="AO95" s="240"/>
      <c r="AP95" s="240" t="s">
        <v>65</v>
      </c>
      <c r="AQ95" s="241"/>
      <c r="AR95" s="293" t="s">
        <v>64</v>
      </c>
      <c r="AS95" s="240"/>
      <c r="AT95" s="240" t="s">
        <v>77</v>
      </c>
      <c r="AU95" s="241"/>
      <c r="AV95" s="293" t="s">
        <v>64</v>
      </c>
      <c r="AW95" s="240"/>
      <c r="AX95" s="240" t="s">
        <v>78</v>
      </c>
      <c r="AY95" s="241"/>
      <c r="AZ95" s="293" t="s">
        <v>66</v>
      </c>
      <c r="BA95" s="240"/>
      <c r="BB95" s="535" t="s">
        <v>102</v>
      </c>
      <c r="BC95" s="536"/>
    </row>
    <row r="96" spans="2:55" s="85" customFormat="1" ht="15" customHeight="1" x14ac:dyDescent="0.25">
      <c r="B96" s="249"/>
      <c r="C96" s="250"/>
      <c r="D96" s="256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8"/>
      <c r="R96" s="249"/>
      <c r="S96" s="268"/>
      <c r="T96" s="240"/>
      <c r="U96" s="241"/>
      <c r="V96" s="249"/>
      <c r="W96" s="268"/>
      <c r="X96" s="240"/>
      <c r="Y96" s="304"/>
      <c r="Z96" s="293"/>
      <c r="AA96" s="240"/>
      <c r="AB96" s="268"/>
      <c r="AC96" s="250"/>
      <c r="AD96" s="287"/>
      <c r="AE96" s="288"/>
      <c r="AF96" s="240"/>
      <c r="AG96" s="240"/>
      <c r="AH96" s="268"/>
      <c r="AI96" s="268"/>
      <c r="AJ96" s="268"/>
      <c r="AK96" s="268"/>
      <c r="AL96" s="240"/>
      <c r="AM96" s="241"/>
      <c r="AN96" s="293"/>
      <c r="AO96" s="240"/>
      <c r="AP96" s="240"/>
      <c r="AQ96" s="241"/>
      <c r="AR96" s="293"/>
      <c r="AS96" s="240"/>
      <c r="AT96" s="240"/>
      <c r="AU96" s="241"/>
      <c r="AV96" s="293"/>
      <c r="AW96" s="240"/>
      <c r="AX96" s="240"/>
      <c r="AY96" s="241"/>
      <c r="AZ96" s="293"/>
      <c r="BA96" s="240"/>
      <c r="BB96" s="537"/>
      <c r="BC96" s="538"/>
    </row>
    <row r="97" spans="2:55" s="85" customFormat="1" ht="15" customHeight="1" thickBot="1" x14ac:dyDescent="0.3">
      <c r="B97" s="251"/>
      <c r="C97" s="252"/>
      <c r="D97" s="259"/>
      <c r="E97" s="260"/>
      <c r="F97" s="260"/>
      <c r="G97" s="260"/>
      <c r="H97" s="260"/>
      <c r="I97" s="260"/>
      <c r="J97" s="260"/>
      <c r="K97" s="260"/>
      <c r="L97" s="260"/>
      <c r="M97" s="260"/>
      <c r="N97" s="260"/>
      <c r="O97" s="260"/>
      <c r="P97" s="260"/>
      <c r="Q97" s="261"/>
      <c r="R97" s="251"/>
      <c r="S97" s="269"/>
      <c r="T97" s="242"/>
      <c r="U97" s="243"/>
      <c r="V97" s="251"/>
      <c r="W97" s="269"/>
      <c r="X97" s="242"/>
      <c r="Y97" s="305"/>
      <c r="Z97" s="294"/>
      <c r="AA97" s="242"/>
      <c r="AB97" s="269"/>
      <c r="AC97" s="252"/>
      <c r="AD97" s="289"/>
      <c r="AE97" s="290"/>
      <c r="AF97" s="242"/>
      <c r="AG97" s="242"/>
      <c r="AH97" s="269"/>
      <c r="AI97" s="269"/>
      <c r="AJ97" s="269"/>
      <c r="AK97" s="269"/>
      <c r="AL97" s="242"/>
      <c r="AM97" s="243"/>
      <c r="AN97" s="294"/>
      <c r="AO97" s="242"/>
      <c r="AP97" s="242"/>
      <c r="AQ97" s="243"/>
      <c r="AR97" s="294"/>
      <c r="AS97" s="242"/>
      <c r="AT97" s="242"/>
      <c r="AU97" s="243"/>
      <c r="AV97" s="294"/>
      <c r="AW97" s="242"/>
      <c r="AX97" s="242"/>
      <c r="AY97" s="243"/>
      <c r="AZ97" s="294"/>
      <c r="BA97" s="242"/>
      <c r="BB97" s="539"/>
      <c r="BC97" s="540"/>
    </row>
    <row r="98" spans="2:55" s="74" customFormat="1" ht="30" customHeight="1" thickBot="1" x14ac:dyDescent="0.3">
      <c r="B98" s="541" t="s">
        <v>139</v>
      </c>
      <c r="C98" s="542"/>
      <c r="D98" s="542"/>
      <c r="E98" s="542"/>
      <c r="F98" s="542"/>
      <c r="G98" s="542"/>
      <c r="H98" s="542"/>
      <c r="I98" s="542"/>
      <c r="J98" s="542"/>
      <c r="K98" s="542"/>
      <c r="L98" s="542"/>
      <c r="M98" s="542"/>
      <c r="N98" s="542"/>
      <c r="O98" s="542"/>
      <c r="P98" s="542"/>
      <c r="Q98" s="542"/>
      <c r="R98" s="542"/>
      <c r="S98" s="542"/>
      <c r="T98" s="542"/>
      <c r="U98" s="542"/>
      <c r="V98" s="542"/>
      <c r="W98" s="542"/>
      <c r="X98" s="542"/>
      <c r="Y98" s="542"/>
      <c r="Z98" s="542"/>
      <c r="AA98" s="542"/>
      <c r="AB98" s="542"/>
      <c r="AC98" s="542"/>
      <c r="AD98" s="542"/>
      <c r="AE98" s="542"/>
      <c r="AF98" s="542"/>
      <c r="AG98" s="542"/>
      <c r="AH98" s="542"/>
      <c r="AI98" s="542"/>
      <c r="AJ98" s="542"/>
      <c r="AK98" s="542"/>
      <c r="AL98" s="542"/>
      <c r="AM98" s="542"/>
      <c r="AN98" s="542"/>
      <c r="AO98" s="542"/>
      <c r="AP98" s="542"/>
      <c r="AQ98" s="542"/>
      <c r="AR98" s="542"/>
      <c r="AS98" s="542"/>
      <c r="AT98" s="542"/>
      <c r="AU98" s="542"/>
      <c r="AV98" s="542"/>
      <c r="AW98" s="542"/>
      <c r="AX98" s="542"/>
      <c r="AY98" s="542"/>
      <c r="AZ98" s="542"/>
      <c r="BA98" s="542"/>
      <c r="BB98" s="542"/>
      <c r="BC98" s="543"/>
    </row>
    <row r="99" spans="2:55" s="74" customFormat="1" ht="15" customHeight="1" x14ac:dyDescent="0.25">
      <c r="B99" s="577" t="s">
        <v>200</v>
      </c>
      <c r="C99" s="578"/>
      <c r="D99" s="573" t="s">
        <v>192</v>
      </c>
      <c r="E99" s="574"/>
      <c r="F99" s="574"/>
      <c r="G99" s="574"/>
      <c r="H99" s="574"/>
      <c r="I99" s="574"/>
      <c r="J99" s="574"/>
      <c r="K99" s="574"/>
      <c r="L99" s="574"/>
      <c r="M99" s="574"/>
      <c r="N99" s="574"/>
      <c r="O99" s="574"/>
      <c r="P99" s="574"/>
      <c r="Q99" s="575"/>
      <c r="R99" s="230"/>
      <c r="S99" s="231"/>
      <c r="T99" s="228">
        <v>1</v>
      </c>
      <c r="U99" s="229"/>
      <c r="V99" s="230"/>
      <c r="W99" s="231"/>
      <c r="X99" s="228"/>
      <c r="Y99" s="229"/>
      <c r="Z99" s="230">
        <v>3</v>
      </c>
      <c r="AA99" s="231"/>
      <c r="AB99" s="228">
        <f t="shared" ref="AB99:AB126" si="17">Z99*30</f>
        <v>90</v>
      </c>
      <c r="AC99" s="229"/>
      <c r="AD99" s="230">
        <v>30</v>
      </c>
      <c r="AE99" s="231"/>
      <c r="AF99" s="546">
        <v>16</v>
      </c>
      <c r="AG99" s="545"/>
      <c r="AH99" s="546"/>
      <c r="AI99" s="545"/>
      <c r="AJ99" s="546">
        <f t="shared" ref="AJ99:AJ126" si="18">AD99-AF99</f>
        <v>14</v>
      </c>
      <c r="AK99" s="545"/>
      <c r="AL99" s="546">
        <f t="shared" ref="AL99:AL126" si="19">AB99-AD99</f>
        <v>60</v>
      </c>
      <c r="AM99" s="576"/>
      <c r="AN99" s="230"/>
      <c r="AO99" s="231"/>
      <c r="AP99" s="228"/>
      <c r="AQ99" s="229"/>
      <c r="AR99" s="230"/>
      <c r="AS99" s="231"/>
      <c r="AT99" s="228"/>
      <c r="AU99" s="229"/>
      <c r="AV99" s="230"/>
      <c r="AW99" s="231"/>
      <c r="AX99" s="228"/>
      <c r="AY99" s="229"/>
      <c r="AZ99" s="572"/>
      <c r="BA99" s="231"/>
      <c r="BB99" s="228"/>
      <c r="BC99" s="229"/>
    </row>
    <row r="100" spans="2:55" ht="15" customHeight="1" x14ac:dyDescent="0.25">
      <c r="B100" s="142" t="s">
        <v>201</v>
      </c>
      <c r="C100" s="143"/>
      <c r="D100" s="144" t="s">
        <v>193</v>
      </c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6"/>
      <c r="R100" s="137">
        <v>1</v>
      </c>
      <c r="S100" s="138"/>
      <c r="T100" s="139"/>
      <c r="U100" s="140"/>
      <c r="V100" s="137"/>
      <c r="W100" s="138"/>
      <c r="X100" s="139"/>
      <c r="Y100" s="140"/>
      <c r="Z100" s="137">
        <v>3</v>
      </c>
      <c r="AA100" s="138"/>
      <c r="AB100" s="139">
        <f t="shared" si="17"/>
        <v>90</v>
      </c>
      <c r="AC100" s="140"/>
      <c r="AD100" s="137">
        <v>30</v>
      </c>
      <c r="AE100" s="138"/>
      <c r="AF100" s="155">
        <v>16</v>
      </c>
      <c r="AG100" s="156"/>
      <c r="AH100" s="155"/>
      <c r="AI100" s="156"/>
      <c r="AJ100" s="155">
        <f t="shared" si="18"/>
        <v>14</v>
      </c>
      <c r="AK100" s="156"/>
      <c r="AL100" s="155">
        <f t="shared" si="19"/>
        <v>60</v>
      </c>
      <c r="AM100" s="222"/>
      <c r="AN100" s="137"/>
      <c r="AO100" s="138"/>
      <c r="AP100" s="139"/>
      <c r="AQ100" s="140"/>
      <c r="AR100" s="137"/>
      <c r="AS100" s="138"/>
      <c r="AT100" s="139"/>
      <c r="AU100" s="140"/>
      <c r="AV100" s="137"/>
      <c r="AW100" s="138"/>
      <c r="AX100" s="139"/>
      <c r="AY100" s="140"/>
      <c r="AZ100" s="141"/>
      <c r="BA100" s="138"/>
      <c r="BB100" s="139"/>
      <c r="BC100" s="140"/>
    </row>
    <row r="101" spans="2:55" ht="15" customHeight="1" x14ac:dyDescent="0.25">
      <c r="B101" s="142" t="s">
        <v>202</v>
      </c>
      <c r="C101" s="143"/>
      <c r="D101" s="144" t="s">
        <v>194</v>
      </c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6"/>
      <c r="R101" s="137"/>
      <c r="S101" s="138"/>
      <c r="T101" s="139">
        <v>1</v>
      </c>
      <c r="U101" s="140"/>
      <c r="V101" s="137"/>
      <c r="W101" s="138"/>
      <c r="X101" s="139"/>
      <c r="Y101" s="140"/>
      <c r="Z101" s="157">
        <v>3</v>
      </c>
      <c r="AA101" s="158"/>
      <c r="AB101" s="149">
        <f t="shared" si="17"/>
        <v>90</v>
      </c>
      <c r="AC101" s="150"/>
      <c r="AD101" s="137">
        <v>30</v>
      </c>
      <c r="AE101" s="138"/>
      <c r="AF101" s="155">
        <v>16</v>
      </c>
      <c r="AG101" s="156"/>
      <c r="AH101" s="149"/>
      <c r="AI101" s="158"/>
      <c r="AJ101" s="149">
        <f t="shared" si="18"/>
        <v>14</v>
      </c>
      <c r="AK101" s="158"/>
      <c r="AL101" s="149">
        <f t="shared" si="19"/>
        <v>60</v>
      </c>
      <c r="AM101" s="150"/>
      <c r="AN101" s="137"/>
      <c r="AO101" s="138"/>
      <c r="AP101" s="139"/>
      <c r="AQ101" s="140"/>
      <c r="AR101" s="137"/>
      <c r="AS101" s="138"/>
      <c r="AT101" s="139"/>
      <c r="AU101" s="140"/>
      <c r="AV101" s="137"/>
      <c r="AW101" s="138"/>
      <c r="AX101" s="139"/>
      <c r="AY101" s="140"/>
      <c r="AZ101" s="141"/>
      <c r="BA101" s="138"/>
      <c r="BB101" s="139"/>
      <c r="BC101" s="140"/>
    </row>
    <row r="102" spans="2:55" ht="15" customHeight="1" x14ac:dyDescent="0.25">
      <c r="B102" s="142" t="s">
        <v>203</v>
      </c>
      <c r="C102" s="143"/>
      <c r="D102" s="160" t="s">
        <v>195</v>
      </c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2"/>
      <c r="R102" s="157"/>
      <c r="S102" s="158"/>
      <c r="T102" s="149">
        <v>1</v>
      </c>
      <c r="U102" s="150"/>
      <c r="V102" s="157"/>
      <c r="W102" s="158"/>
      <c r="X102" s="149"/>
      <c r="Y102" s="150"/>
      <c r="Z102" s="137">
        <v>3</v>
      </c>
      <c r="AA102" s="138"/>
      <c r="AB102" s="139">
        <f t="shared" si="17"/>
        <v>90</v>
      </c>
      <c r="AC102" s="140"/>
      <c r="AD102" s="137">
        <v>30</v>
      </c>
      <c r="AE102" s="138"/>
      <c r="AF102" s="155">
        <v>16</v>
      </c>
      <c r="AG102" s="156"/>
      <c r="AH102" s="155"/>
      <c r="AI102" s="156"/>
      <c r="AJ102" s="155">
        <f t="shared" si="18"/>
        <v>14</v>
      </c>
      <c r="AK102" s="156"/>
      <c r="AL102" s="155">
        <f t="shared" si="19"/>
        <v>60</v>
      </c>
      <c r="AM102" s="222"/>
      <c r="AN102" s="157"/>
      <c r="AO102" s="158"/>
      <c r="AP102" s="149"/>
      <c r="AQ102" s="150"/>
      <c r="AR102" s="157"/>
      <c r="AS102" s="158"/>
      <c r="AT102" s="149"/>
      <c r="AU102" s="150"/>
      <c r="AV102" s="157"/>
      <c r="AW102" s="158"/>
      <c r="AX102" s="149"/>
      <c r="AY102" s="150"/>
      <c r="AZ102" s="157"/>
      <c r="BA102" s="158"/>
      <c r="BB102" s="149"/>
      <c r="BC102" s="150"/>
    </row>
    <row r="103" spans="2:55" ht="15" customHeight="1" x14ac:dyDescent="0.25">
      <c r="B103" s="142" t="s">
        <v>204</v>
      </c>
      <c r="C103" s="143"/>
      <c r="D103" s="160" t="s">
        <v>196</v>
      </c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2"/>
      <c r="R103" s="157">
        <v>1</v>
      </c>
      <c r="S103" s="158"/>
      <c r="T103" s="149"/>
      <c r="U103" s="150"/>
      <c r="V103" s="157"/>
      <c r="W103" s="158"/>
      <c r="X103" s="149"/>
      <c r="Y103" s="150"/>
      <c r="Z103" s="137">
        <v>3</v>
      </c>
      <c r="AA103" s="138"/>
      <c r="AB103" s="139">
        <f t="shared" si="17"/>
        <v>90</v>
      </c>
      <c r="AC103" s="140"/>
      <c r="AD103" s="137">
        <v>30</v>
      </c>
      <c r="AE103" s="138"/>
      <c r="AF103" s="155">
        <v>16</v>
      </c>
      <c r="AG103" s="156"/>
      <c r="AH103" s="155"/>
      <c r="AI103" s="156"/>
      <c r="AJ103" s="155">
        <f t="shared" si="18"/>
        <v>14</v>
      </c>
      <c r="AK103" s="156"/>
      <c r="AL103" s="155">
        <f t="shared" si="19"/>
        <v>60</v>
      </c>
      <c r="AM103" s="222"/>
      <c r="AN103" s="157"/>
      <c r="AO103" s="158"/>
      <c r="AP103" s="149"/>
      <c r="AQ103" s="150"/>
      <c r="AR103" s="157"/>
      <c r="AS103" s="158"/>
      <c r="AT103" s="149"/>
      <c r="AU103" s="150"/>
      <c r="AV103" s="157"/>
      <c r="AW103" s="158"/>
      <c r="AX103" s="149"/>
      <c r="AY103" s="150"/>
      <c r="AZ103" s="157"/>
      <c r="BA103" s="158"/>
      <c r="BB103" s="149"/>
      <c r="BC103" s="150"/>
    </row>
    <row r="104" spans="2:55" ht="15" customHeight="1" x14ac:dyDescent="0.25">
      <c r="B104" s="142" t="s">
        <v>205</v>
      </c>
      <c r="C104" s="143"/>
      <c r="D104" s="160" t="s">
        <v>197</v>
      </c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2"/>
      <c r="R104" s="157">
        <v>1</v>
      </c>
      <c r="S104" s="158"/>
      <c r="T104" s="149"/>
      <c r="U104" s="150"/>
      <c r="V104" s="157"/>
      <c r="W104" s="158"/>
      <c r="X104" s="149"/>
      <c r="Y104" s="150"/>
      <c r="Z104" s="137">
        <v>3</v>
      </c>
      <c r="AA104" s="138"/>
      <c r="AB104" s="139">
        <f t="shared" si="17"/>
        <v>90</v>
      </c>
      <c r="AC104" s="140"/>
      <c r="AD104" s="137">
        <v>30</v>
      </c>
      <c r="AE104" s="138"/>
      <c r="AF104" s="155">
        <v>16</v>
      </c>
      <c r="AG104" s="156"/>
      <c r="AH104" s="155"/>
      <c r="AI104" s="156"/>
      <c r="AJ104" s="155">
        <f t="shared" si="18"/>
        <v>14</v>
      </c>
      <c r="AK104" s="156"/>
      <c r="AL104" s="155">
        <f t="shared" si="19"/>
        <v>60</v>
      </c>
      <c r="AM104" s="222"/>
      <c r="AN104" s="157"/>
      <c r="AO104" s="158"/>
      <c r="AP104" s="149"/>
      <c r="AQ104" s="150"/>
      <c r="AR104" s="157"/>
      <c r="AS104" s="158"/>
      <c r="AT104" s="149"/>
      <c r="AU104" s="150"/>
      <c r="AV104" s="157"/>
      <c r="AW104" s="158"/>
      <c r="AX104" s="149"/>
      <c r="AY104" s="150"/>
      <c r="AZ104" s="157"/>
      <c r="BA104" s="158"/>
      <c r="BB104" s="149"/>
      <c r="BC104" s="150"/>
    </row>
    <row r="105" spans="2:55" ht="15" customHeight="1" x14ac:dyDescent="0.25">
      <c r="B105" s="142" t="s">
        <v>206</v>
      </c>
      <c r="C105" s="143"/>
      <c r="D105" s="144" t="s">
        <v>198</v>
      </c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6"/>
      <c r="R105" s="137"/>
      <c r="S105" s="138"/>
      <c r="T105" s="139">
        <v>1</v>
      </c>
      <c r="U105" s="140"/>
      <c r="V105" s="137"/>
      <c r="W105" s="138"/>
      <c r="X105" s="139"/>
      <c r="Y105" s="140"/>
      <c r="Z105" s="137">
        <v>3</v>
      </c>
      <c r="AA105" s="138"/>
      <c r="AB105" s="139">
        <f t="shared" si="17"/>
        <v>90</v>
      </c>
      <c r="AC105" s="140"/>
      <c r="AD105" s="137">
        <v>30</v>
      </c>
      <c r="AE105" s="138"/>
      <c r="AF105" s="155">
        <v>16</v>
      </c>
      <c r="AG105" s="156"/>
      <c r="AH105" s="139"/>
      <c r="AI105" s="138"/>
      <c r="AJ105" s="139">
        <f t="shared" si="18"/>
        <v>14</v>
      </c>
      <c r="AK105" s="138"/>
      <c r="AL105" s="139">
        <f t="shared" si="19"/>
        <v>60</v>
      </c>
      <c r="AM105" s="141"/>
      <c r="AN105" s="137"/>
      <c r="AO105" s="138"/>
      <c r="AP105" s="139"/>
      <c r="AQ105" s="140"/>
      <c r="AR105" s="137"/>
      <c r="AS105" s="138"/>
      <c r="AT105" s="139"/>
      <c r="AU105" s="140"/>
      <c r="AV105" s="137"/>
      <c r="AW105" s="138"/>
      <c r="AX105" s="139"/>
      <c r="AY105" s="140"/>
      <c r="AZ105" s="137"/>
      <c r="BA105" s="138"/>
      <c r="BB105" s="139"/>
      <c r="BC105" s="140"/>
    </row>
    <row r="106" spans="2:55" ht="15" customHeight="1" x14ac:dyDescent="0.25">
      <c r="B106" s="142" t="s">
        <v>207</v>
      </c>
      <c r="C106" s="143"/>
      <c r="D106" s="144" t="s">
        <v>199</v>
      </c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6"/>
      <c r="R106" s="147"/>
      <c r="S106" s="148"/>
      <c r="T106" s="139">
        <v>1</v>
      </c>
      <c r="U106" s="140"/>
      <c r="V106" s="137"/>
      <c r="W106" s="138"/>
      <c r="X106" s="149"/>
      <c r="Y106" s="150"/>
      <c r="Z106" s="137">
        <v>3</v>
      </c>
      <c r="AA106" s="138"/>
      <c r="AB106" s="139">
        <f t="shared" si="17"/>
        <v>90</v>
      </c>
      <c r="AC106" s="140"/>
      <c r="AD106" s="137">
        <v>30</v>
      </c>
      <c r="AE106" s="138"/>
      <c r="AF106" s="155">
        <v>16</v>
      </c>
      <c r="AG106" s="156"/>
      <c r="AH106" s="139"/>
      <c r="AI106" s="138"/>
      <c r="AJ106" s="139">
        <f t="shared" si="18"/>
        <v>14</v>
      </c>
      <c r="AK106" s="138"/>
      <c r="AL106" s="139">
        <f t="shared" si="19"/>
        <v>60</v>
      </c>
      <c r="AM106" s="141"/>
      <c r="AN106" s="157"/>
      <c r="AO106" s="158"/>
      <c r="AP106" s="149"/>
      <c r="AQ106" s="150"/>
      <c r="AR106" s="157"/>
      <c r="AS106" s="158"/>
      <c r="AT106" s="149"/>
      <c r="AU106" s="150"/>
      <c r="AV106" s="157"/>
      <c r="AW106" s="158"/>
      <c r="AX106" s="149"/>
      <c r="AY106" s="150"/>
      <c r="AZ106" s="157"/>
      <c r="BA106" s="158"/>
      <c r="BB106" s="149"/>
      <c r="BC106" s="150"/>
    </row>
    <row r="107" spans="2:55" ht="15" customHeight="1" x14ac:dyDescent="0.25">
      <c r="B107" s="142"/>
      <c r="C107" s="143"/>
      <c r="D107" s="144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6"/>
      <c r="R107" s="147"/>
      <c r="S107" s="148"/>
      <c r="T107" s="139"/>
      <c r="U107" s="140"/>
      <c r="V107" s="137"/>
      <c r="W107" s="138"/>
      <c r="X107" s="149"/>
      <c r="Y107" s="150"/>
      <c r="Z107" s="137"/>
      <c r="AA107" s="138"/>
      <c r="AB107" s="139"/>
      <c r="AC107" s="140"/>
      <c r="AD107" s="137"/>
      <c r="AE107" s="138"/>
      <c r="AF107" s="155"/>
      <c r="AG107" s="156"/>
      <c r="AH107" s="139"/>
      <c r="AI107" s="138"/>
      <c r="AJ107" s="139"/>
      <c r="AK107" s="138"/>
      <c r="AL107" s="139"/>
      <c r="AM107" s="141"/>
      <c r="AN107" s="157"/>
      <c r="AO107" s="158"/>
      <c r="AP107" s="149"/>
      <c r="AQ107" s="150"/>
      <c r="AR107" s="157"/>
      <c r="AS107" s="158"/>
      <c r="AT107" s="149"/>
      <c r="AU107" s="150"/>
      <c r="AV107" s="157"/>
      <c r="AW107" s="158"/>
      <c r="AX107" s="149"/>
      <c r="AY107" s="150"/>
      <c r="AZ107" s="157"/>
      <c r="BA107" s="158"/>
      <c r="BB107" s="149"/>
      <c r="BC107" s="150"/>
    </row>
    <row r="108" spans="2:55" ht="15" customHeight="1" x14ac:dyDescent="0.25">
      <c r="B108" s="142" t="s">
        <v>227</v>
      </c>
      <c r="C108" s="143"/>
      <c r="D108" s="160" t="s">
        <v>208</v>
      </c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2"/>
      <c r="R108" s="157"/>
      <c r="S108" s="158"/>
      <c r="T108" s="149">
        <v>1</v>
      </c>
      <c r="U108" s="150"/>
      <c r="V108" s="157"/>
      <c r="W108" s="158"/>
      <c r="X108" s="149"/>
      <c r="Y108" s="150"/>
      <c r="Z108" s="137">
        <v>3</v>
      </c>
      <c r="AA108" s="138"/>
      <c r="AB108" s="139">
        <f t="shared" si="17"/>
        <v>90</v>
      </c>
      <c r="AC108" s="140"/>
      <c r="AD108" s="137">
        <v>30</v>
      </c>
      <c r="AE108" s="138"/>
      <c r="AF108" s="155">
        <v>16</v>
      </c>
      <c r="AG108" s="156"/>
      <c r="AH108" s="155"/>
      <c r="AI108" s="156"/>
      <c r="AJ108" s="155">
        <f t="shared" si="18"/>
        <v>14</v>
      </c>
      <c r="AK108" s="156"/>
      <c r="AL108" s="155">
        <f t="shared" si="19"/>
        <v>60</v>
      </c>
      <c r="AM108" s="222"/>
      <c r="AN108" s="157"/>
      <c r="AO108" s="158"/>
      <c r="AP108" s="149"/>
      <c r="AQ108" s="150"/>
      <c r="AR108" s="157"/>
      <c r="AS108" s="158"/>
      <c r="AT108" s="149"/>
      <c r="AU108" s="150"/>
      <c r="AV108" s="157"/>
      <c r="AW108" s="158"/>
      <c r="AX108" s="149"/>
      <c r="AY108" s="150"/>
      <c r="AZ108" s="157"/>
      <c r="BA108" s="158"/>
      <c r="BB108" s="149"/>
      <c r="BC108" s="150"/>
    </row>
    <row r="109" spans="2:55" ht="15" customHeight="1" x14ac:dyDescent="0.25">
      <c r="B109" s="151" t="s">
        <v>228</v>
      </c>
      <c r="C109" s="152"/>
      <c r="D109" s="160" t="s">
        <v>209</v>
      </c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2"/>
      <c r="R109" s="157">
        <v>1</v>
      </c>
      <c r="S109" s="158"/>
      <c r="T109" s="149"/>
      <c r="U109" s="150"/>
      <c r="V109" s="157"/>
      <c r="W109" s="158"/>
      <c r="X109" s="149"/>
      <c r="Y109" s="150"/>
      <c r="Z109" s="137">
        <v>3</v>
      </c>
      <c r="AA109" s="138"/>
      <c r="AB109" s="139">
        <f t="shared" si="17"/>
        <v>90</v>
      </c>
      <c r="AC109" s="140"/>
      <c r="AD109" s="137">
        <v>30</v>
      </c>
      <c r="AE109" s="138"/>
      <c r="AF109" s="155">
        <v>16</v>
      </c>
      <c r="AG109" s="156"/>
      <c r="AH109" s="139"/>
      <c r="AI109" s="138"/>
      <c r="AJ109" s="139">
        <f t="shared" si="18"/>
        <v>14</v>
      </c>
      <c r="AK109" s="138"/>
      <c r="AL109" s="139">
        <f t="shared" si="19"/>
        <v>60</v>
      </c>
      <c r="AM109" s="141"/>
      <c r="AN109" s="157"/>
      <c r="AO109" s="158"/>
      <c r="AP109" s="149"/>
      <c r="AQ109" s="150"/>
      <c r="AR109" s="157"/>
      <c r="AS109" s="158"/>
      <c r="AT109" s="149"/>
      <c r="AU109" s="150"/>
      <c r="AV109" s="157"/>
      <c r="AW109" s="158"/>
      <c r="AX109" s="149"/>
      <c r="AY109" s="150"/>
      <c r="AZ109" s="157"/>
      <c r="BA109" s="158"/>
      <c r="BB109" s="149"/>
      <c r="BC109" s="150"/>
    </row>
    <row r="110" spans="2:55" ht="15" customHeight="1" x14ac:dyDescent="0.25">
      <c r="B110" s="151" t="s">
        <v>229</v>
      </c>
      <c r="C110" s="152"/>
      <c r="D110" s="144" t="s">
        <v>210</v>
      </c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6"/>
      <c r="R110" s="137"/>
      <c r="S110" s="138"/>
      <c r="T110" s="139">
        <v>1</v>
      </c>
      <c r="U110" s="140"/>
      <c r="V110" s="137"/>
      <c r="W110" s="138"/>
      <c r="X110" s="139"/>
      <c r="Y110" s="140"/>
      <c r="Z110" s="137">
        <v>3</v>
      </c>
      <c r="AA110" s="138"/>
      <c r="AB110" s="139">
        <f t="shared" si="17"/>
        <v>90</v>
      </c>
      <c r="AC110" s="140"/>
      <c r="AD110" s="137">
        <v>30</v>
      </c>
      <c r="AE110" s="138"/>
      <c r="AF110" s="155">
        <v>16</v>
      </c>
      <c r="AG110" s="156"/>
      <c r="AH110" s="139"/>
      <c r="AI110" s="138"/>
      <c r="AJ110" s="139">
        <f t="shared" si="18"/>
        <v>14</v>
      </c>
      <c r="AK110" s="138"/>
      <c r="AL110" s="139">
        <f t="shared" si="19"/>
        <v>60</v>
      </c>
      <c r="AM110" s="141"/>
      <c r="AN110" s="137"/>
      <c r="AO110" s="138"/>
      <c r="AP110" s="139"/>
      <c r="AQ110" s="140"/>
      <c r="AR110" s="137"/>
      <c r="AS110" s="138"/>
      <c r="AT110" s="139"/>
      <c r="AU110" s="140"/>
      <c r="AV110" s="137"/>
      <c r="AW110" s="138"/>
      <c r="AX110" s="139"/>
      <c r="AY110" s="140"/>
      <c r="AZ110" s="141"/>
      <c r="BA110" s="138"/>
      <c r="BB110" s="139"/>
      <c r="BC110" s="140"/>
    </row>
    <row r="111" spans="2:55" ht="15" customHeight="1" x14ac:dyDescent="0.25">
      <c r="B111" s="151" t="s">
        <v>230</v>
      </c>
      <c r="C111" s="152"/>
      <c r="D111" s="144" t="s">
        <v>211</v>
      </c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6"/>
      <c r="R111" s="137">
        <v>1</v>
      </c>
      <c r="S111" s="138"/>
      <c r="T111" s="139"/>
      <c r="U111" s="140"/>
      <c r="V111" s="137"/>
      <c r="W111" s="138"/>
      <c r="X111" s="139"/>
      <c r="Y111" s="140"/>
      <c r="Z111" s="137">
        <v>3</v>
      </c>
      <c r="AA111" s="138"/>
      <c r="AB111" s="139">
        <f t="shared" si="17"/>
        <v>90</v>
      </c>
      <c r="AC111" s="140"/>
      <c r="AD111" s="137">
        <v>30</v>
      </c>
      <c r="AE111" s="138"/>
      <c r="AF111" s="155">
        <v>16</v>
      </c>
      <c r="AG111" s="156"/>
      <c r="AH111" s="139"/>
      <c r="AI111" s="138"/>
      <c r="AJ111" s="139">
        <f t="shared" si="18"/>
        <v>14</v>
      </c>
      <c r="AK111" s="138"/>
      <c r="AL111" s="139">
        <f t="shared" si="19"/>
        <v>60</v>
      </c>
      <c r="AM111" s="141"/>
      <c r="AN111" s="137"/>
      <c r="AO111" s="138"/>
      <c r="AP111" s="139"/>
      <c r="AQ111" s="140"/>
      <c r="AR111" s="137"/>
      <c r="AS111" s="138"/>
      <c r="AT111" s="139"/>
      <c r="AU111" s="140"/>
      <c r="AV111" s="137"/>
      <c r="AW111" s="138"/>
      <c r="AX111" s="139"/>
      <c r="AY111" s="140"/>
      <c r="AZ111" s="137"/>
      <c r="BA111" s="138"/>
      <c r="BB111" s="139"/>
      <c r="BC111" s="140"/>
    </row>
    <row r="112" spans="2:55" ht="15" customHeight="1" x14ac:dyDescent="0.25">
      <c r="B112" s="151" t="s">
        <v>231</v>
      </c>
      <c r="C112" s="152"/>
      <c r="D112" s="160" t="s">
        <v>212</v>
      </c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2"/>
      <c r="R112" s="157"/>
      <c r="S112" s="158"/>
      <c r="T112" s="163">
        <v>1</v>
      </c>
      <c r="U112" s="164"/>
      <c r="V112" s="157"/>
      <c r="W112" s="158"/>
      <c r="X112" s="149"/>
      <c r="Y112" s="150"/>
      <c r="Z112" s="137">
        <v>3</v>
      </c>
      <c r="AA112" s="138"/>
      <c r="AB112" s="139">
        <f t="shared" si="17"/>
        <v>90</v>
      </c>
      <c r="AC112" s="140"/>
      <c r="AD112" s="137">
        <v>30</v>
      </c>
      <c r="AE112" s="138"/>
      <c r="AF112" s="155">
        <v>16</v>
      </c>
      <c r="AG112" s="156"/>
      <c r="AH112" s="139"/>
      <c r="AI112" s="138"/>
      <c r="AJ112" s="139">
        <f t="shared" si="18"/>
        <v>14</v>
      </c>
      <c r="AK112" s="138"/>
      <c r="AL112" s="139">
        <f t="shared" si="19"/>
        <v>60</v>
      </c>
      <c r="AM112" s="141"/>
      <c r="AN112" s="157"/>
      <c r="AO112" s="158"/>
      <c r="AP112" s="149"/>
      <c r="AQ112" s="150"/>
      <c r="AR112" s="149"/>
      <c r="AS112" s="159"/>
      <c r="AT112" s="149"/>
      <c r="AU112" s="150"/>
      <c r="AV112" s="157"/>
      <c r="AW112" s="158"/>
      <c r="AX112" s="149"/>
      <c r="AY112" s="150"/>
      <c r="AZ112" s="157"/>
      <c r="BA112" s="158"/>
      <c r="BB112" s="149"/>
      <c r="BC112" s="150"/>
    </row>
    <row r="113" spans="2:55" ht="15" customHeight="1" x14ac:dyDescent="0.25">
      <c r="B113" s="151" t="s">
        <v>232</v>
      </c>
      <c r="C113" s="152"/>
      <c r="D113" s="144" t="s">
        <v>213</v>
      </c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6"/>
      <c r="R113" s="137">
        <v>1</v>
      </c>
      <c r="S113" s="138"/>
      <c r="T113" s="571"/>
      <c r="U113" s="154"/>
      <c r="V113" s="137"/>
      <c r="W113" s="138"/>
      <c r="X113" s="139"/>
      <c r="Y113" s="140"/>
      <c r="Z113" s="137">
        <v>3</v>
      </c>
      <c r="AA113" s="138"/>
      <c r="AB113" s="139">
        <f t="shared" si="17"/>
        <v>90</v>
      </c>
      <c r="AC113" s="140"/>
      <c r="AD113" s="137">
        <v>30</v>
      </c>
      <c r="AE113" s="138"/>
      <c r="AF113" s="155">
        <v>16</v>
      </c>
      <c r="AG113" s="156"/>
      <c r="AH113" s="139"/>
      <c r="AI113" s="138"/>
      <c r="AJ113" s="139">
        <f t="shared" si="18"/>
        <v>14</v>
      </c>
      <c r="AK113" s="138"/>
      <c r="AL113" s="139">
        <f t="shared" si="19"/>
        <v>60</v>
      </c>
      <c r="AM113" s="141"/>
      <c r="AN113" s="157"/>
      <c r="AO113" s="158"/>
      <c r="AP113" s="149"/>
      <c r="AQ113" s="150"/>
      <c r="AR113" s="149"/>
      <c r="AS113" s="159"/>
      <c r="AT113" s="149"/>
      <c r="AU113" s="150"/>
      <c r="AV113" s="137"/>
      <c r="AW113" s="138"/>
      <c r="AX113" s="139"/>
      <c r="AY113" s="140"/>
      <c r="AZ113" s="137"/>
      <c r="BA113" s="138"/>
      <c r="BB113" s="139"/>
      <c r="BC113" s="140"/>
    </row>
    <row r="114" spans="2:55" ht="30" customHeight="1" x14ac:dyDescent="0.25">
      <c r="B114" s="151" t="s">
        <v>233</v>
      </c>
      <c r="C114" s="152"/>
      <c r="D114" s="144" t="s">
        <v>214</v>
      </c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6"/>
      <c r="R114" s="137">
        <v>1</v>
      </c>
      <c r="S114" s="138"/>
      <c r="T114" s="571"/>
      <c r="U114" s="154"/>
      <c r="V114" s="137"/>
      <c r="W114" s="138"/>
      <c r="X114" s="139"/>
      <c r="Y114" s="140"/>
      <c r="Z114" s="137">
        <v>3</v>
      </c>
      <c r="AA114" s="138"/>
      <c r="AB114" s="139">
        <f t="shared" si="17"/>
        <v>90</v>
      </c>
      <c r="AC114" s="140"/>
      <c r="AD114" s="137">
        <v>30</v>
      </c>
      <c r="AE114" s="138"/>
      <c r="AF114" s="155">
        <v>16</v>
      </c>
      <c r="AG114" s="156"/>
      <c r="AH114" s="139"/>
      <c r="AI114" s="138"/>
      <c r="AJ114" s="139">
        <f t="shared" si="18"/>
        <v>14</v>
      </c>
      <c r="AK114" s="138"/>
      <c r="AL114" s="139">
        <f t="shared" si="19"/>
        <v>60</v>
      </c>
      <c r="AM114" s="141"/>
      <c r="AN114" s="157"/>
      <c r="AO114" s="158"/>
      <c r="AP114" s="149"/>
      <c r="AQ114" s="150"/>
      <c r="AR114" s="149"/>
      <c r="AS114" s="159"/>
      <c r="AT114" s="149"/>
      <c r="AU114" s="150"/>
      <c r="AV114" s="137"/>
      <c r="AW114" s="138"/>
      <c r="AX114" s="139"/>
      <c r="AY114" s="140"/>
      <c r="AZ114" s="141"/>
      <c r="BA114" s="138"/>
      <c r="BB114" s="139"/>
      <c r="BC114" s="140"/>
    </row>
    <row r="115" spans="2:55" ht="15" customHeight="1" x14ac:dyDescent="0.25">
      <c r="B115" s="151" t="s">
        <v>234</v>
      </c>
      <c r="C115" s="152"/>
      <c r="D115" s="160" t="s">
        <v>215</v>
      </c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2"/>
      <c r="R115" s="157"/>
      <c r="S115" s="158"/>
      <c r="T115" s="165">
        <v>1</v>
      </c>
      <c r="U115" s="164"/>
      <c r="V115" s="157"/>
      <c r="W115" s="158"/>
      <c r="X115" s="149"/>
      <c r="Y115" s="150"/>
      <c r="Z115" s="137">
        <v>3</v>
      </c>
      <c r="AA115" s="138"/>
      <c r="AB115" s="139">
        <f t="shared" si="17"/>
        <v>90</v>
      </c>
      <c r="AC115" s="140"/>
      <c r="AD115" s="137">
        <v>30</v>
      </c>
      <c r="AE115" s="138"/>
      <c r="AF115" s="155">
        <v>16</v>
      </c>
      <c r="AG115" s="156"/>
      <c r="AH115" s="139"/>
      <c r="AI115" s="138"/>
      <c r="AJ115" s="139">
        <f t="shared" si="18"/>
        <v>14</v>
      </c>
      <c r="AK115" s="138"/>
      <c r="AL115" s="139">
        <f t="shared" si="19"/>
        <v>60</v>
      </c>
      <c r="AM115" s="141"/>
      <c r="AN115" s="157"/>
      <c r="AO115" s="158"/>
      <c r="AP115" s="149"/>
      <c r="AQ115" s="150"/>
      <c r="AR115" s="149"/>
      <c r="AS115" s="159"/>
      <c r="AT115" s="149"/>
      <c r="AU115" s="150"/>
      <c r="AV115" s="157"/>
      <c r="AW115" s="158"/>
      <c r="AX115" s="149"/>
      <c r="AY115" s="150"/>
      <c r="AZ115" s="157"/>
      <c r="BA115" s="158"/>
      <c r="BB115" s="149"/>
      <c r="BC115" s="150"/>
    </row>
    <row r="116" spans="2:55" ht="15" customHeight="1" x14ac:dyDescent="0.25">
      <c r="B116" s="151" t="s">
        <v>235</v>
      </c>
      <c r="C116" s="152"/>
      <c r="D116" s="160" t="s">
        <v>216</v>
      </c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2"/>
      <c r="R116" s="157">
        <v>1</v>
      </c>
      <c r="S116" s="158"/>
      <c r="T116" s="165"/>
      <c r="U116" s="164"/>
      <c r="V116" s="157"/>
      <c r="W116" s="158"/>
      <c r="X116" s="149"/>
      <c r="Y116" s="150"/>
      <c r="Z116" s="137">
        <v>3</v>
      </c>
      <c r="AA116" s="138"/>
      <c r="AB116" s="139">
        <f t="shared" si="17"/>
        <v>90</v>
      </c>
      <c r="AC116" s="140"/>
      <c r="AD116" s="137">
        <v>30</v>
      </c>
      <c r="AE116" s="138"/>
      <c r="AF116" s="155">
        <v>16</v>
      </c>
      <c r="AG116" s="156"/>
      <c r="AH116" s="139"/>
      <c r="AI116" s="138"/>
      <c r="AJ116" s="139">
        <f t="shared" si="18"/>
        <v>14</v>
      </c>
      <c r="AK116" s="138"/>
      <c r="AL116" s="139">
        <f t="shared" si="19"/>
        <v>60</v>
      </c>
      <c r="AM116" s="141"/>
      <c r="AN116" s="157"/>
      <c r="AO116" s="158"/>
      <c r="AP116" s="149"/>
      <c r="AQ116" s="150"/>
      <c r="AR116" s="149"/>
      <c r="AS116" s="159"/>
      <c r="AT116" s="149"/>
      <c r="AU116" s="150"/>
      <c r="AV116" s="157"/>
      <c r="AW116" s="158"/>
      <c r="AX116" s="149"/>
      <c r="AY116" s="150"/>
      <c r="AZ116" s="157"/>
      <c r="BA116" s="158"/>
      <c r="BB116" s="149"/>
      <c r="BC116" s="150"/>
    </row>
    <row r="117" spans="2:55" ht="15" customHeight="1" x14ac:dyDescent="0.25">
      <c r="B117" s="151" t="s">
        <v>236</v>
      </c>
      <c r="C117" s="152"/>
      <c r="D117" s="160" t="s">
        <v>217</v>
      </c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2"/>
      <c r="R117" s="157">
        <v>1</v>
      </c>
      <c r="S117" s="158"/>
      <c r="T117" s="165"/>
      <c r="U117" s="164"/>
      <c r="V117" s="157"/>
      <c r="W117" s="158"/>
      <c r="X117" s="149"/>
      <c r="Y117" s="150"/>
      <c r="Z117" s="137">
        <v>3</v>
      </c>
      <c r="AA117" s="138"/>
      <c r="AB117" s="139">
        <f t="shared" si="17"/>
        <v>90</v>
      </c>
      <c r="AC117" s="140"/>
      <c r="AD117" s="137">
        <v>30</v>
      </c>
      <c r="AE117" s="138"/>
      <c r="AF117" s="155">
        <v>16</v>
      </c>
      <c r="AG117" s="156"/>
      <c r="AH117" s="139"/>
      <c r="AI117" s="138"/>
      <c r="AJ117" s="139">
        <f t="shared" si="18"/>
        <v>14</v>
      </c>
      <c r="AK117" s="138"/>
      <c r="AL117" s="139">
        <f t="shared" si="19"/>
        <v>60</v>
      </c>
      <c r="AM117" s="141"/>
      <c r="AN117" s="157"/>
      <c r="AO117" s="158"/>
      <c r="AP117" s="149"/>
      <c r="AQ117" s="150"/>
      <c r="AR117" s="149"/>
      <c r="AS117" s="159"/>
      <c r="AT117" s="149"/>
      <c r="AU117" s="150"/>
      <c r="AV117" s="157"/>
      <c r="AW117" s="158"/>
      <c r="AX117" s="149"/>
      <c r="AY117" s="150"/>
      <c r="AZ117" s="157"/>
      <c r="BA117" s="158"/>
      <c r="BB117" s="149"/>
      <c r="BC117" s="150"/>
    </row>
    <row r="118" spans="2:55" ht="15" customHeight="1" x14ac:dyDescent="0.25">
      <c r="B118" s="151" t="s">
        <v>237</v>
      </c>
      <c r="C118" s="152"/>
      <c r="D118" s="160" t="s">
        <v>218</v>
      </c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2"/>
      <c r="R118" s="157">
        <v>1</v>
      </c>
      <c r="S118" s="158"/>
      <c r="T118" s="165"/>
      <c r="U118" s="164"/>
      <c r="V118" s="157"/>
      <c r="W118" s="158"/>
      <c r="X118" s="149"/>
      <c r="Y118" s="150"/>
      <c r="Z118" s="137">
        <v>3</v>
      </c>
      <c r="AA118" s="138"/>
      <c r="AB118" s="139">
        <f t="shared" si="17"/>
        <v>90</v>
      </c>
      <c r="AC118" s="140"/>
      <c r="AD118" s="137">
        <v>30</v>
      </c>
      <c r="AE118" s="138"/>
      <c r="AF118" s="155">
        <v>16</v>
      </c>
      <c r="AG118" s="156"/>
      <c r="AH118" s="139"/>
      <c r="AI118" s="138"/>
      <c r="AJ118" s="139">
        <f t="shared" si="18"/>
        <v>14</v>
      </c>
      <c r="AK118" s="138"/>
      <c r="AL118" s="139">
        <f t="shared" si="19"/>
        <v>60</v>
      </c>
      <c r="AM118" s="141"/>
      <c r="AN118" s="157"/>
      <c r="AO118" s="158"/>
      <c r="AP118" s="149"/>
      <c r="AQ118" s="150"/>
      <c r="AR118" s="149"/>
      <c r="AS118" s="159"/>
      <c r="AT118" s="149"/>
      <c r="AU118" s="150"/>
      <c r="AV118" s="157"/>
      <c r="AW118" s="158"/>
      <c r="AX118" s="149"/>
      <c r="AY118" s="150"/>
      <c r="AZ118" s="157"/>
      <c r="BA118" s="158"/>
      <c r="BB118" s="149"/>
      <c r="BC118" s="150"/>
    </row>
    <row r="119" spans="2:55" ht="15" customHeight="1" x14ac:dyDescent="0.25">
      <c r="B119" s="151" t="s">
        <v>238</v>
      </c>
      <c r="C119" s="152"/>
      <c r="D119" s="160" t="s">
        <v>219</v>
      </c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2"/>
      <c r="R119" s="157"/>
      <c r="S119" s="158"/>
      <c r="T119" s="163">
        <v>1</v>
      </c>
      <c r="U119" s="164"/>
      <c r="V119" s="157"/>
      <c r="W119" s="158"/>
      <c r="X119" s="149"/>
      <c r="Y119" s="150"/>
      <c r="Z119" s="137">
        <v>3</v>
      </c>
      <c r="AA119" s="138"/>
      <c r="AB119" s="139">
        <f t="shared" si="17"/>
        <v>90</v>
      </c>
      <c r="AC119" s="140"/>
      <c r="AD119" s="137">
        <v>30</v>
      </c>
      <c r="AE119" s="138"/>
      <c r="AF119" s="155">
        <v>16</v>
      </c>
      <c r="AG119" s="156"/>
      <c r="AH119" s="139"/>
      <c r="AI119" s="138"/>
      <c r="AJ119" s="139">
        <f t="shared" si="18"/>
        <v>14</v>
      </c>
      <c r="AK119" s="138"/>
      <c r="AL119" s="139">
        <f t="shared" si="19"/>
        <v>60</v>
      </c>
      <c r="AM119" s="141"/>
      <c r="AN119" s="157"/>
      <c r="AO119" s="158"/>
      <c r="AP119" s="149"/>
      <c r="AQ119" s="150"/>
      <c r="AR119" s="149"/>
      <c r="AS119" s="159"/>
      <c r="AT119" s="149"/>
      <c r="AU119" s="150"/>
      <c r="AV119" s="157"/>
      <c r="AW119" s="158"/>
      <c r="AX119" s="149"/>
      <c r="AY119" s="150"/>
      <c r="AZ119" s="157"/>
      <c r="BA119" s="158"/>
      <c r="BB119" s="149"/>
      <c r="BC119" s="150"/>
    </row>
    <row r="120" spans="2:55" ht="15" customHeight="1" x14ac:dyDescent="0.25">
      <c r="B120" s="151" t="s">
        <v>239</v>
      </c>
      <c r="C120" s="152"/>
      <c r="D120" s="160" t="s">
        <v>220</v>
      </c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2"/>
      <c r="R120" s="157"/>
      <c r="S120" s="158"/>
      <c r="T120" s="163">
        <v>1</v>
      </c>
      <c r="U120" s="164"/>
      <c r="V120" s="157"/>
      <c r="W120" s="158"/>
      <c r="X120" s="149"/>
      <c r="Y120" s="150"/>
      <c r="Z120" s="137">
        <v>3</v>
      </c>
      <c r="AA120" s="138"/>
      <c r="AB120" s="139">
        <f t="shared" si="17"/>
        <v>90</v>
      </c>
      <c r="AC120" s="140"/>
      <c r="AD120" s="137">
        <v>30</v>
      </c>
      <c r="AE120" s="138"/>
      <c r="AF120" s="155">
        <v>16</v>
      </c>
      <c r="AG120" s="156"/>
      <c r="AH120" s="139"/>
      <c r="AI120" s="138"/>
      <c r="AJ120" s="139">
        <f t="shared" si="18"/>
        <v>14</v>
      </c>
      <c r="AK120" s="138"/>
      <c r="AL120" s="139">
        <f t="shared" si="19"/>
        <v>60</v>
      </c>
      <c r="AM120" s="141"/>
      <c r="AN120" s="157"/>
      <c r="AO120" s="158"/>
      <c r="AP120" s="149"/>
      <c r="AQ120" s="150"/>
      <c r="AR120" s="149"/>
      <c r="AS120" s="159"/>
      <c r="AT120" s="149"/>
      <c r="AU120" s="150"/>
      <c r="AV120" s="157"/>
      <c r="AW120" s="158"/>
      <c r="AX120" s="149"/>
      <c r="AY120" s="150"/>
      <c r="AZ120" s="157"/>
      <c r="BA120" s="158"/>
      <c r="BB120" s="149"/>
      <c r="BC120" s="150"/>
    </row>
    <row r="121" spans="2:55" ht="15" customHeight="1" x14ac:dyDescent="0.25">
      <c r="B121" s="151" t="s">
        <v>240</v>
      </c>
      <c r="C121" s="152"/>
      <c r="D121" s="160" t="s">
        <v>221</v>
      </c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2"/>
      <c r="R121" s="157"/>
      <c r="S121" s="158"/>
      <c r="T121" s="163">
        <v>1</v>
      </c>
      <c r="U121" s="164"/>
      <c r="V121" s="157"/>
      <c r="W121" s="158"/>
      <c r="X121" s="149"/>
      <c r="Y121" s="150"/>
      <c r="Z121" s="137">
        <v>3</v>
      </c>
      <c r="AA121" s="138"/>
      <c r="AB121" s="139">
        <f t="shared" si="17"/>
        <v>90</v>
      </c>
      <c r="AC121" s="140"/>
      <c r="AD121" s="137">
        <v>30</v>
      </c>
      <c r="AE121" s="138"/>
      <c r="AF121" s="155">
        <v>16</v>
      </c>
      <c r="AG121" s="156"/>
      <c r="AH121" s="139"/>
      <c r="AI121" s="138"/>
      <c r="AJ121" s="139">
        <f t="shared" si="18"/>
        <v>14</v>
      </c>
      <c r="AK121" s="138"/>
      <c r="AL121" s="139">
        <f t="shared" si="19"/>
        <v>60</v>
      </c>
      <c r="AM121" s="141"/>
      <c r="AN121" s="157"/>
      <c r="AO121" s="158"/>
      <c r="AP121" s="149"/>
      <c r="AQ121" s="150"/>
      <c r="AR121" s="149"/>
      <c r="AS121" s="159"/>
      <c r="AT121" s="149"/>
      <c r="AU121" s="150"/>
      <c r="AV121" s="157"/>
      <c r="AW121" s="158"/>
      <c r="AX121" s="149"/>
      <c r="AY121" s="150"/>
      <c r="AZ121" s="157"/>
      <c r="BA121" s="158"/>
      <c r="BB121" s="149"/>
      <c r="BC121" s="150"/>
    </row>
    <row r="122" spans="2:55" ht="15" customHeight="1" x14ac:dyDescent="0.25">
      <c r="B122" s="151" t="s">
        <v>241</v>
      </c>
      <c r="C122" s="152"/>
      <c r="D122" s="160" t="s">
        <v>222</v>
      </c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2"/>
      <c r="R122" s="157"/>
      <c r="S122" s="158"/>
      <c r="T122" s="163">
        <v>1</v>
      </c>
      <c r="U122" s="164"/>
      <c r="V122" s="157"/>
      <c r="W122" s="158"/>
      <c r="X122" s="149"/>
      <c r="Y122" s="150"/>
      <c r="Z122" s="137">
        <v>3</v>
      </c>
      <c r="AA122" s="138"/>
      <c r="AB122" s="139">
        <f t="shared" si="17"/>
        <v>90</v>
      </c>
      <c r="AC122" s="140"/>
      <c r="AD122" s="137">
        <v>30</v>
      </c>
      <c r="AE122" s="138"/>
      <c r="AF122" s="155">
        <v>16</v>
      </c>
      <c r="AG122" s="156"/>
      <c r="AH122" s="139"/>
      <c r="AI122" s="138"/>
      <c r="AJ122" s="139">
        <f t="shared" si="18"/>
        <v>14</v>
      </c>
      <c r="AK122" s="138"/>
      <c r="AL122" s="139">
        <f t="shared" si="19"/>
        <v>60</v>
      </c>
      <c r="AM122" s="141"/>
      <c r="AN122" s="157"/>
      <c r="AO122" s="158"/>
      <c r="AP122" s="149"/>
      <c r="AQ122" s="150"/>
      <c r="AR122" s="149"/>
      <c r="AS122" s="159"/>
      <c r="AT122" s="149"/>
      <c r="AU122" s="150"/>
      <c r="AV122" s="157"/>
      <c r="AW122" s="158"/>
      <c r="AX122" s="149"/>
      <c r="AY122" s="150"/>
      <c r="AZ122" s="157"/>
      <c r="BA122" s="158"/>
      <c r="BB122" s="149"/>
      <c r="BC122" s="150"/>
    </row>
    <row r="123" spans="2:55" ht="15" customHeight="1" x14ac:dyDescent="0.25">
      <c r="B123" s="151" t="s">
        <v>242</v>
      </c>
      <c r="C123" s="152"/>
      <c r="D123" s="144" t="s">
        <v>223</v>
      </c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6"/>
      <c r="R123" s="137"/>
      <c r="S123" s="138"/>
      <c r="T123" s="153">
        <v>1</v>
      </c>
      <c r="U123" s="154"/>
      <c r="V123" s="137"/>
      <c r="W123" s="138"/>
      <c r="X123" s="139"/>
      <c r="Y123" s="140"/>
      <c r="Z123" s="137">
        <v>3</v>
      </c>
      <c r="AA123" s="138"/>
      <c r="AB123" s="139">
        <f t="shared" si="17"/>
        <v>90</v>
      </c>
      <c r="AC123" s="140"/>
      <c r="AD123" s="137">
        <v>30</v>
      </c>
      <c r="AE123" s="138"/>
      <c r="AF123" s="155">
        <v>16</v>
      </c>
      <c r="AG123" s="156"/>
      <c r="AH123" s="139"/>
      <c r="AI123" s="138"/>
      <c r="AJ123" s="139">
        <f t="shared" si="18"/>
        <v>14</v>
      </c>
      <c r="AK123" s="138"/>
      <c r="AL123" s="139">
        <f t="shared" si="19"/>
        <v>60</v>
      </c>
      <c r="AM123" s="141"/>
      <c r="AN123" s="157"/>
      <c r="AO123" s="158"/>
      <c r="AP123" s="149"/>
      <c r="AQ123" s="150"/>
      <c r="AR123" s="149"/>
      <c r="AS123" s="159"/>
      <c r="AT123" s="149"/>
      <c r="AU123" s="150"/>
      <c r="AV123" s="137"/>
      <c r="AW123" s="138"/>
      <c r="AX123" s="139"/>
      <c r="AY123" s="140"/>
      <c r="AZ123" s="141"/>
      <c r="BA123" s="138"/>
      <c r="BB123" s="139"/>
      <c r="BC123" s="140"/>
    </row>
    <row r="124" spans="2:55" ht="15" customHeight="1" x14ac:dyDescent="0.25">
      <c r="B124" s="151" t="s">
        <v>243</v>
      </c>
      <c r="C124" s="152"/>
      <c r="D124" s="144" t="s">
        <v>224</v>
      </c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6"/>
      <c r="R124" s="137"/>
      <c r="S124" s="138"/>
      <c r="T124" s="153">
        <v>1</v>
      </c>
      <c r="U124" s="154"/>
      <c r="V124" s="137"/>
      <c r="W124" s="138"/>
      <c r="X124" s="139"/>
      <c r="Y124" s="140"/>
      <c r="Z124" s="137">
        <v>3</v>
      </c>
      <c r="AA124" s="138"/>
      <c r="AB124" s="139">
        <f t="shared" si="17"/>
        <v>90</v>
      </c>
      <c r="AC124" s="140"/>
      <c r="AD124" s="137">
        <v>30</v>
      </c>
      <c r="AE124" s="138"/>
      <c r="AF124" s="155">
        <v>16</v>
      </c>
      <c r="AG124" s="156"/>
      <c r="AH124" s="139"/>
      <c r="AI124" s="138"/>
      <c r="AJ124" s="139">
        <f t="shared" si="18"/>
        <v>14</v>
      </c>
      <c r="AK124" s="138"/>
      <c r="AL124" s="139">
        <f t="shared" si="19"/>
        <v>60</v>
      </c>
      <c r="AM124" s="141"/>
      <c r="AN124" s="157"/>
      <c r="AO124" s="158"/>
      <c r="AP124" s="149"/>
      <c r="AQ124" s="150"/>
      <c r="AR124" s="149"/>
      <c r="AS124" s="159"/>
      <c r="AT124" s="149"/>
      <c r="AU124" s="150"/>
      <c r="AV124" s="137"/>
      <c r="AW124" s="138"/>
      <c r="AX124" s="139"/>
      <c r="AY124" s="140"/>
      <c r="AZ124" s="141"/>
      <c r="BA124" s="138"/>
      <c r="BB124" s="139"/>
      <c r="BC124" s="140"/>
    </row>
    <row r="125" spans="2:55" ht="15" customHeight="1" x14ac:dyDescent="0.25">
      <c r="B125" s="151" t="s">
        <v>244</v>
      </c>
      <c r="C125" s="152"/>
      <c r="D125" s="144" t="s">
        <v>225</v>
      </c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6"/>
      <c r="R125" s="137"/>
      <c r="S125" s="138"/>
      <c r="T125" s="153">
        <v>1</v>
      </c>
      <c r="U125" s="154"/>
      <c r="V125" s="137"/>
      <c r="W125" s="138"/>
      <c r="X125" s="139"/>
      <c r="Y125" s="140"/>
      <c r="Z125" s="137">
        <v>3</v>
      </c>
      <c r="AA125" s="138"/>
      <c r="AB125" s="139">
        <f t="shared" si="17"/>
        <v>90</v>
      </c>
      <c r="AC125" s="140"/>
      <c r="AD125" s="137">
        <v>30</v>
      </c>
      <c r="AE125" s="138"/>
      <c r="AF125" s="155">
        <v>16</v>
      </c>
      <c r="AG125" s="156"/>
      <c r="AH125" s="139"/>
      <c r="AI125" s="138"/>
      <c r="AJ125" s="139">
        <f t="shared" si="18"/>
        <v>14</v>
      </c>
      <c r="AK125" s="138"/>
      <c r="AL125" s="139">
        <f t="shared" si="19"/>
        <v>60</v>
      </c>
      <c r="AM125" s="141"/>
      <c r="AN125" s="157"/>
      <c r="AO125" s="158"/>
      <c r="AP125" s="149"/>
      <c r="AQ125" s="150"/>
      <c r="AR125" s="149"/>
      <c r="AS125" s="159"/>
      <c r="AT125" s="149"/>
      <c r="AU125" s="150"/>
      <c r="AV125" s="137"/>
      <c r="AW125" s="138"/>
      <c r="AX125" s="139"/>
      <c r="AY125" s="140"/>
      <c r="AZ125" s="141"/>
      <c r="BA125" s="138"/>
      <c r="BB125" s="139"/>
      <c r="BC125" s="140"/>
    </row>
    <row r="126" spans="2:55" ht="15" customHeight="1" thickBot="1" x14ac:dyDescent="0.3">
      <c r="B126" s="151" t="s">
        <v>245</v>
      </c>
      <c r="C126" s="152"/>
      <c r="D126" s="144" t="s">
        <v>226</v>
      </c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6"/>
      <c r="R126" s="137"/>
      <c r="S126" s="138"/>
      <c r="T126" s="153">
        <v>1</v>
      </c>
      <c r="U126" s="154"/>
      <c r="V126" s="137"/>
      <c r="W126" s="138"/>
      <c r="X126" s="139"/>
      <c r="Y126" s="140"/>
      <c r="Z126" s="137">
        <v>3</v>
      </c>
      <c r="AA126" s="138"/>
      <c r="AB126" s="139">
        <f t="shared" si="17"/>
        <v>90</v>
      </c>
      <c r="AC126" s="140"/>
      <c r="AD126" s="137">
        <v>30</v>
      </c>
      <c r="AE126" s="138"/>
      <c r="AF126" s="155">
        <v>16</v>
      </c>
      <c r="AG126" s="156"/>
      <c r="AH126" s="139"/>
      <c r="AI126" s="138"/>
      <c r="AJ126" s="139">
        <f t="shared" si="18"/>
        <v>14</v>
      </c>
      <c r="AK126" s="138"/>
      <c r="AL126" s="139">
        <f t="shared" si="19"/>
        <v>60</v>
      </c>
      <c r="AM126" s="141"/>
      <c r="AN126" s="157"/>
      <c r="AO126" s="158"/>
      <c r="AP126" s="149"/>
      <c r="AQ126" s="150"/>
      <c r="AR126" s="149"/>
      <c r="AS126" s="159"/>
      <c r="AT126" s="482"/>
      <c r="AU126" s="483"/>
      <c r="AV126" s="137"/>
      <c r="AW126" s="138"/>
      <c r="AX126" s="139"/>
      <c r="AY126" s="140"/>
      <c r="AZ126" s="137"/>
      <c r="BA126" s="138"/>
      <c r="BB126" s="139"/>
      <c r="BC126" s="140"/>
    </row>
    <row r="127" spans="2:55" ht="61.5" customHeight="1" thickBot="1" x14ac:dyDescent="0.3">
      <c r="B127" s="216" t="s">
        <v>246</v>
      </c>
      <c r="C127" s="217"/>
      <c r="D127" s="217"/>
      <c r="E127" s="217"/>
      <c r="F127" s="217"/>
      <c r="G127" s="217"/>
      <c r="H127" s="217"/>
      <c r="I127" s="217"/>
      <c r="J127" s="217"/>
      <c r="K127" s="217"/>
      <c r="L127" s="217"/>
      <c r="M127" s="217"/>
      <c r="N127" s="217"/>
      <c r="O127" s="217"/>
      <c r="P127" s="217"/>
      <c r="Q127" s="218"/>
      <c r="R127" s="213"/>
      <c r="S127" s="214"/>
      <c r="T127" s="213"/>
      <c r="U127" s="215"/>
      <c r="V127" s="213"/>
      <c r="W127" s="214"/>
      <c r="X127" s="213"/>
      <c r="Y127" s="215"/>
      <c r="Z127" s="213"/>
      <c r="AA127" s="214"/>
      <c r="AB127" s="213"/>
      <c r="AC127" s="214"/>
      <c r="AD127" s="213"/>
      <c r="AE127" s="214"/>
      <c r="AF127" s="213"/>
      <c r="AG127" s="214"/>
      <c r="AH127" s="213"/>
      <c r="AI127" s="214"/>
      <c r="AJ127" s="213"/>
      <c r="AK127" s="214"/>
      <c r="AL127" s="213"/>
      <c r="AM127" s="214"/>
      <c r="AN127" s="213"/>
      <c r="AO127" s="214"/>
      <c r="AP127" s="213"/>
      <c r="AQ127" s="214"/>
      <c r="AR127" s="213"/>
      <c r="AS127" s="214"/>
      <c r="AT127" s="213"/>
      <c r="AU127" s="214"/>
      <c r="AV127" s="213"/>
      <c r="AW127" s="214"/>
      <c r="AX127" s="213"/>
      <c r="AY127" s="214"/>
      <c r="AZ127" s="213"/>
      <c r="BA127" s="214"/>
      <c r="BB127" s="213"/>
      <c r="BC127" s="215"/>
    </row>
    <row r="128" spans="2:55" s="85" customFormat="1" ht="30" customHeight="1" thickBot="1" x14ac:dyDescent="0.3">
      <c r="B128" s="210" t="s">
        <v>140</v>
      </c>
      <c r="C128" s="211"/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2"/>
      <c r="R128" s="208"/>
      <c r="S128" s="209"/>
      <c r="T128" s="208"/>
      <c r="U128" s="209"/>
      <c r="V128" s="208"/>
      <c r="W128" s="209"/>
      <c r="X128" s="208"/>
      <c r="Y128" s="209"/>
      <c r="Z128" s="208">
        <v>60</v>
      </c>
      <c r="AA128" s="209"/>
      <c r="AB128" s="208">
        <f>60*30</f>
        <v>1800</v>
      </c>
      <c r="AC128" s="209"/>
      <c r="AD128" s="208">
        <f>20*30</f>
        <v>600</v>
      </c>
      <c r="AE128" s="209"/>
      <c r="AF128" s="208">
        <f>20*16</f>
        <v>320</v>
      </c>
      <c r="AG128" s="209"/>
      <c r="AH128" s="208"/>
      <c r="AI128" s="209"/>
      <c r="AJ128" s="208">
        <f>20*14</f>
        <v>280</v>
      </c>
      <c r="AK128" s="209"/>
      <c r="AL128" s="208">
        <f>20*60</f>
        <v>1200</v>
      </c>
      <c r="AM128" s="209"/>
      <c r="AN128" s="208">
        <v>0</v>
      </c>
      <c r="AO128" s="209"/>
      <c r="AP128" s="208">
        <v>0</v>
      </c>
      <c r="AQ128" s="209"/>
      <c r="AR128" s="208">
        <v>0</v>
      </c>
      <c r="AS128" s="209"/>
      <c r="AT128" s="208">
        <v>0</v>
      </c>
      <c r="AU128" s="209"/>
      <c r="AV128" s="208">
        <v>6</v>
      </c>
      <c r="AW128" s="209"/>
      <c r="AX128" s="208">
        <v>8</v>
      </c>
      <c r="AY128" s="209"/>
      <c r="AZ128" s="208">
        <v>8</v>
      </c>
      <c r="BA128" s="209"/>
      <c r="BB128" s="208">
        <v>6</v>
      </c>
      <c r="BC128" s="209"/>
    </row>
    <row r="129" spans="2:55" s="85" customFormat="1" ht="15" customHeight="1" thickBot="1" x14ac:dyDescent="0.3">
      <c r="B129" s="89"/>
      <c r="C129" s="89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</row>
    <row r="130" spans="2:55" s="85" customFormat="1" ht="30" customHeight="1" thickBot="1" x14ac:dyDescent="0.3">
      <c r="B130" s="325" t="s">
        <v>110</v>
      </c>
      <c r="C130" s="326"/>
      <c r="D130" s="326"/>
      <c r="E130" s="326"/>
      <c r="F130" s="326"/>
      <c r="G130" s="326"/>
      <c r="H130" s="326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326"/>
      <c r="AF130" s="326"/>
      <c r="AG130" s="326"/>
      <c r="AH130" s="326"/>
      <c r="AI130" s="326"/>
      <c r="AJ130" s="326"/>
      <c r="AK130" s="326"/>
      <c r="AL130" s="326"/>
      <c r="AM130" s="326"/>
      <c r="AN130" s="326"/>
      <c r="AO130" s="326"/>
      <c r="AP130" s="326"/>
      <c r="AQ130" s="326"/>
      <c r="AR130" s="326"/>
      <c r="AS130" s="326"/>
      <c r="AT130" s="326"/>
      <c r="AU130" s="326"/>
      <c r="AV130" s="326"/>
      <c r="AW130" s="326"/>
      <c r="AX130" s="326"/>
      <c r="AY130" s="326"/>
      <c r="AZ130" s="326"/>
      <c r="BA130" s="326"/>
      <c r="BB130" s="326"/>
      <c r="BC130" s="327"/>
    </row>
    <row r="131" spans="2:55" s="85" customFormat="1" ht="30" customHeight="1" x14ac:dyDescent="0.25">
      <c r="B131" s="328" t="s">
        <v>109</v>
      </c>
      <c r="C131" s="329"/>
      <c r="D131" s="333" t="s">
        <v>248</v>
      </c>
      <c r="E131" s="334"/>
      <c r="F131" s="334"/>
      <c r="G131" s="334"/>
      <c r="H131" s="334"/>
      <c r="I131" s="334"/>
      <c r="J131" s="334"/>
      <c r="K131" s="334"/>
      <c r="L131" s="334"/>
      <c r="M131" s="334"/>
      <c r="N131" s="334"/>
      <c r="O131" s="334"/>
      <c r="P131" s="334"/>
      <c r="Q131" s="335"/>
      <c r="R131" s="359"/>
      <c r="S131" s="360"/>
      <c r="T131" s="569" t="s">
        <v>54</v>
      </c>
      <c r="U131" s="570"/>
      <c r="V131" s="359"/>
      <c r="W131" s="360"/>
      <c r="X131" s="360"/>
      <c r="Y131" s="361"/>
      <c r="Z131" s="359"/>
      <c r="AA131" s="360"/>
      <c r="AB131" s="360"/>
      <c r="AC131" s="361"/>
      <c r="AD131" s="359"/>
      <c r="AE131" s="360"/>
      <c r="AF131" s="360"/>
      <c r="AG131" s="360"/>
      <c r="AH131" s="360"/>
      <c r="AI131" s="360"/>
      <c r="AJ131" s="360"/>
      <c r="AK131" s="360"/>
      <c r="AL131" s="360"/>
      <c r="AM131" s="361"/>
      <c r="AN131" s="359"/>
      <c r="AO131" s="360"/>
      <c r="AP131" s="360"/>
      <c r="AQ131" s="361"/>
      <c r="AR131" s="359"/>
      <c r="AS131" s="360"/>
      <c r="AT131" s="360"/>
      <c r="AU131" s="361"/>
      <c r="AV131" s="359"/>
      <c r="AW131" s="360"/>
      <c r="AX131" s="360"/>
      <c r="AY131" s="361"/>
      <c r="AZ131" s="545"/>
      <c r="BA131" s="360"/>
      <c r="BB131" s="546"/>
      <c r="BC131" s="547"/>
    </row>
    <row r="132" spans="2:55" s="86" customFormat="1" ht="15" customHeight="1" thickBot="1" x14ac:dyDescent="0.3"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</row>
    <row r="133" spans="2:55" s="85" customFormat="1" ht="30" customHeight="1" thickBot="1" x14ac:dyDescent="0.3">
      <c r="B133" s="325" t="s">
        <v>115</v>
      </c>
      <c r="C133" s="326"/>
      <c r="D133" s="326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  <c r="AE133" s="326"/>
      <c r="AF133" s="326"/>
      <c r="AG133" s="326"/>
      <c r="AH133" s="326"/>
      <c r="AI133" s="326"/>
      <c r="AJ133" s="326"/>
      <c r="AK133" s="326"/>
      <c r="AL133" s="326"/>
      <c r="AM133" s="326"/>
      <c r="AN133" s="326"/>
      <c r="AO133" s="326"/>
      <c r="AP133" s="326"/>
      <c r="AQ133" s="326"/>
      <c r="AR133" s="326"/>
      <c r="AS133" s="326"/>
      <c r="AT133" s="326"/>
      <c r="AU133" s="326"/>
      <c r="AV133" s="326"/>
      <c r="AW133" s="326"/>
      <c r="AX133" s="326"/>
      <c r="AY133" s="326"/>
      <c r="AZ133" s="326"/>
      <c r="BA133" s="326"/>
      <c r="BB133" s="326"/>
      <c r="BC133" s="327"/>
    </row>
    <row r="134" spans="2:55" s="85" customFormat="1" ht="15" customHeight="1" thickBot="1" x14ac:dyDescent="0.3">
      <c r="B134" s="316" t="s">
        <v>113</v>
      </c>
      <c r="C134" s="317"/>
      <c r="D134" s="318" t="s">
        <v>249</v>
      </c>
      <c r="E134" s="319"/>
      <c r="F134" s="319"/>
      <c r="G134" s="319"/>
      <c r="H134" s="319"/>
      <c r="I134" s="319"/>
      <c r="J134" s="319"/>
      <c r="K134" s="319"/>
      <c r="L134" s="319"/>
      <c r="M134" s="319"/>
      <c r="N134" s="319"/>
      <c r="O134" s="319"/>
      <c r="P134" s="319"/>
      <c r="Q134" s="320"/>
      <c r="R134" s="321">
        <v>8</v>
      </c>
      <c r="S134" s="322"/>
      <c r="T134" s="322"/>
      <c r="U134" s="323"/>
      <c r="V134" s="321"/>
      <c r="W134" s="322"/>
      <c r="X134" s="322"/>
      <c r="Y134" s="323"/>
      <c r="Z134" s="321"/>
      <c r="AA134" s="322"/>
      <c r="AB134" s="322"/>
      <c r="AC134" s="323"/>
      <c r="AD134" s="321"/>
      <c r="AE134" s="322"/>
      <c r="AF134" s="322"/>
      <c r="AG134" s="322"/>
      <c r="AH134" s="322"/>
      <c r="AI134" s="322"/>
      <c r="AJ134" s="322"/>
      <c r="AK134" s="322"/>
      <c r="AL134" s="322"/>
      <c r="AM134" s="323"/>
      <c r="AN134" s="321"/>
      <c r="AO134" s="322"/>
      <c r="AP134" s="322"/>
      <c r="AQ134" s="323"/>
      <c r="AR134" s="321"/>
      <c r="AS134" s="322"/>
      <c r="AT134" s="322"/>
      <c r="AU134" s="323"/>
      <c r="AV134" s="555"/>
      <c r="AW134" s="552"/>
      <c r="AX134" s="552"/>
      <c r="AY134" s="553"/>
      <c r="AZ134" s="554"/>
      <c r="BA134" s="552"/>
      <c r="BB134" s="556"/>
      <c r="BC134" s="557"/>
    </row>
    <row r="135" spans="2:55" s="85" customFormat="1" ht="15.75" thickBot="1" x14ac:dyDescent="0.3"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</row>
    <row r="136" spans="2:55" s="85" customFormat="1" ht="60" customHeight="1" thickBot="1" x14ac:dyDescent="0.3">
      <c r="B136" s="330" t="s">
        <v>324</v>
      </c>
      <c r="C136" s="331"/>
      <c r="D136" s="331"/>
      <c r="E136" s="331"/>
      <c r="F136" s="331"/>
      <c r="G136" s="331"/>
      <c r="H136" s="331"/>
      <c r="I136" s="331"/>
      <c r="J136" s="331"/>
      <c r="K136" s="331"/>
      <c r="L136" s="331"/>
      <c r="M136" s="331"/>
      <c r="N136" s="331"/>
      <c r="O136" s="331"/>
      <c r="P136" s="331"/>
      <c r="Q136" s="332"/>
      <c r="R136" s="208">
        <f>R86</f>
        <v>28</v>
      </c>
      <c r="S136" s="225"/>
      <c r="T136" s="208">
        <f>T86+T128</f>
        <v>21</v>
      </c>
      <c r="U136" s="225"/>
      <c r="V136" s="208"/>
      <c r="W136" s="225"/>
      <c r="X136" s="208"/>
      <c r="Y136" s="225"/>
      <c r="Z136" s="208">
        <f>Z86+Z128</f>
        <v>142</v>
      </c>
      <c r="AA136" s="225"/>
      <c r="AB136" s="208">
        <f>AB86+AB128</f>
        <v>4260</v>
      </c>
      <c r="AC136" s="225"/>
      <c r="AD136" s="208">
        <f>AD86+AD128</f>
        <v>1606</v>
      </c>
      <c r="AE136" s="225"/>
      <c r="AF136" s="208">
        <f>AF86+AF128</f>
        <v>846</v>
      </c>
      <c r="AG136" s="225"/>
      <c r="AH136" s="208">
        <f>AH86+AH128</f>
        <v>0</v>
      </c>
      <c r="AI136" s="225"/>
      <c r="AJ136" s="208">
        <f>AJ86+AJ128</f>
        <v>760</v>
      </c>
      <c r="AK136" s="225"/>
      <c r="AL136" s="208">
        <f>AL86+AL128</f>
        <v>2654</v>
      </c>
      <c r="AM136" s="225"/>
      <c r="AN136" s="208">
        <f>AN86+AN128</f>
        <v>0</v>
      </c>
      <c r="AO136" s="225"/>
      <c r="AP136" s="208">
        <f>AP86+AP128</f>
        <v>0</v>
      </c>
      <c r="AQ136" s="225"/>
      <c r="AR136" s="208">
        <f>AR86+AR128</f>
        <v>0</v>
      </c>
      <c r="AS136" s="225"/>
      <c r="AT136" s="208">
        <f>AT86+AT128</f>
        <v>0</v>
      </c>
      <c r="AU136" s="225"/>
      <c r="AV136" s="208">
        <f>AV86+AV128</f>
        <v>22</v>
      </c>
      <c r="AW136" s="225"/>
      <c r="AX136" s="208">
        <f>AX86+AX128</f>
        <v>21</v>
      </c>
      <c r="AY136" s="225"/>
      <c r="AZ136" s="208">
        <f>AZ86+AZ128</f>
        <v>20</v>
      </c>
      <c r="BA136" s="225"/>
      <c r="BB136" s="208">
        <f>BB86+BB128</f>
        <v>20</v>
      </c>
      <c r="BC136" s="209"/>
    </row>
    <row r="137" spans="2:55" s="85" customFormat="1" x14ac:dyDescent="0.25">
      <c r="B137" s="340" t="s">
        <v>48</v>
      </c>
      <c r="C137" s="341"/>
      <c r="D137" s="341"/>
      <c r="E137" s="341"/>
      <c r="F137" s="341"/>
      <c r="G137" s="341"/>
      <c r="H137" s="341"/>
      <c r="I137" s="341"/>
      <c r="J137" s="341"/>
      <c r="K137" s="341"/>
      <c r="L137" s="341"/>
      <c r="M137" s="341"/>
      <c r="N137" s="341"/>
      <c r="O137" s="341"/>
      <c r="P137" s="341"/>
      <c r="Q137" s="341"/>
      <c r="R137" s="341"/>
      <c r="S137" s="341"/>
      <c r="T137" s="341"/>
      <c r="U137" s="341"/>
      <c r="V137" s="341"/>
      <c r="W137" s="341"/>
      <c r="X137" s="341"/>
      <c r="Y137" s="341"/>
      <c r="Z137" s="341"/>
      <c r="AA137" s="341"/>
      <c r="AB137" s="341"/>
      <c r="AC137" s="341"/>
      <c r="AD137" s="341"/>
      <c r="AE137" s="341"/>
      <c r="AF137" s="341"/>
      <c r="AG137" s="342"/>
      <c r="AH137" s="345" t="s">
        <v>265</v>
      </c>
      <c r="AI137" s="346"/>
      <c r="AJ137" s="351">
        <f t="shared" ref="AJ137:AJ142" si="20">SUM(AN137:BC137)</f>
        <v>83</v>
      </c>
      <c r="AK137" s="352"/>
      <c r="AL137" s="353" t="s">
        <v>141</v>
      </c>
      <c r="AM137" s="354"/>
      <c r="AN137" s="226">
        <f>AN136</f>
        <v>0</v>
      </c>
      <c r="AO137" s="227"/>
      <c r="AP137" s="227">
        <f t="shared" ref="AP137" si="21">AP136</f>
        <v>0</v>
      </c>
      <c r="AQ137" s="339"/>
      <c r="AR137" s="226">
        <f t="shared" ref="AR137" si="22">AR136</f>
        <v>0</v>
      </c>
      <c r="AS137" s="227"/>
      <c r="AT137" s="227">
        <f t="shared" ref="AT137" si="23">AT136</f>
        <v>0</v>
      </c>
      <c r="AU137" s="339"/>
      <c r="AV137" s="226">
        <f t="shared" ref="AV137" si="24">AV136</f>
        <v>22</v>
      </c>
      <c r="AW137" s="227"/>
      <c r="AX137" s="227">
        <f t="shared" ref="AX137" si="25">AX136</f>
        <v>21</v>
      </c>
      <c r="AY137" s="339"/>
      <c r="AZ137" s="226">
        <f>AZ136</f>
        <v>20</v>
      </c>
      <c r="BA137" s="227"/>
      <c r="BB137" s="522">
        <f t="shared" ref="BB137" si="26">BB136</f>
        <v>20</v>
      </c>
      <c r="BC137" s="523"/>
    </row>
    <row r="138" spans="2:55" s="85" customFormat="1" x14ac:dyDescent="0.25">
      <c r="B138" s="307" t="s">
        <v>142</v>
      </c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9"/>
      <c r="AH138" s="347"/>
      <c r="AI138" s="348"/>
      <c r="AJ138" s="324">
        <f t="shared" si="20"/>
        <v>36</v>
      </c>
      <c r="AK138" s="311"/>
      <c r="AL138" s="355"/>
      <c r="AM138" s="356"/>
      <c r="AN138" s="324">
        <f>AN139+AP139</f>
        <v>0</v>
      </c>
      <c r="AO138" s="310"/>
      <c r="AP138" s="310"/>
      <c r="AQ138" s="311"/>
      <c r="AR138" s="324">
        <f t="shared" ref="AR138" si="27">AR139+AT139</f>
        <v>0</v>
      </c>
      <c r="AS138" s="310"/>
      <c r="AT138" s="310"/>
      <c r="AU138" s="311"/>
      <c r="AV138" s="324">
        <f t="shared" ref="AV138" si="28">AV139+AX139</f>
        <v>18</v>
      </c>
      <c r="AW138" s="310"/>
      <c r="AX138" s="310"/>
      <c r="AY138" s="311"/>
      <c r="AZ138" s="324">
        <f t="shared" ref="AZ138" si="29">AZ139+BB139</f>
        <v>18</v>
      </c>
      <c r="BA138" s="310"/>
      <c r="BB138" s="310"/>
      <c r="BC138" s="311"/>
    </row>
    <row r="139" spans="2:55" s="85" customFormat="1" x14ac:dyDescent="0.25">
      <c r="B139" s="307" t="s">
        <v>143</v>
      </c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9"/>
      <c r="AH139" s="347"/>
      <c r="AI139" s="348"/>
      <c r="AJ139" s="324">
        <f t="shared" si="20"/>
        <v>36</v>
      </c>
      <c r="AK139" s="311"/>
      <c r="AL139" s="355"/>
      <c r="AM139" s="356"/>
      <c r="AN139" s="219"/>
      <c r="AO139" s="220"/>
      <c r="AP139" s="220"/>
      <c r="AQ139" s="224"/>
      <c r="AR139" s="219"/>
      <c r="AS139" s="220"/>
      <c r="AT139" s="220"/>
      <c r="AU139" s="224"/>
      <c r="AV139" s="219">
        <v>9</v>
      </c>
      <c r="AW139" s="220"/>
      <c r="AX139" s="220">
        <v>9</v>
      </c>
      <c r="AY139" s="224"/>
      <c r="AZ139" s="219">
        <v>9</v>
      </c>
      <c r="BA139" s="220"/>
      <c r="BB139" s="544">
        <v>9</v>
      </c>
      <c r="BC139" s="311"/>
    </row>
    <row r="140" spans="2:55" s="85" customFormat="1" x14ac:dyDescent="0.25">
      <c r="B140" s="307" t="s">
        <v>49</v>
      </c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9"/>
      <c r="AH140" s="347"/>
      <c r="AI140" s="348"/>
      <c r="AJ140" s="310">
        <f t="shared" si="20"/>
        <v>18</v>
      </c>
      <c r="AK140" s="311"/>
      <c r="AL140" s="355"/>
      <c r="AM140" s="356"/>
      <c r="AN140" s="219"/>
      <c r="AO140" s="220"/>
      <c r="AP140" s="220"/>
      <c r="AQ140" s="224"/>
      <c r="AR140" s="219"/>
      <c r="AS140" s="220"/>
      <c r="AT140" s="220"/>
      <c r="AU140" s="224"/>
      <c r="AV140" s="219">
        <v>4</v>
      </c>
      <c r="AW140" s="220"/>
      <c r="AX140" s="220">
        <v>5</v>
      </c>
      <c r="AY140" s="224"/>
      <c r="AZ140" s="219">
        <v>3</v>
      </c>
      <c r="BA140" s="220"/>
      <c r="BB140" s="544">
        <v>6</v>
      </c>
      <c r="BC140" s="311"/>
    </row>
    <row r="141" spans="2:55" s="85" customFormat="1" x14ac:dyDescent="0.25">
      <c r="B141" s="307" t="s">
        <v>50</v>
      </c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9"/>
      <c r="AH141" s="347"/>
      <c r="AI141" s="348"/>
      <c r="AJ141" s="310">
        <f t="shared" si="20"/>
        <v>17</v>
      </c>
      <c r="AK141" s="311"/>
      <c r="AL141" s="355"/>
      <c r="AM141" s="356"/>
      <c r="AN141" s="219"/>
      <c r="AO141" s="220"/>
      <c r="AP141" s="220"/>
      <c r="AQ141" s="224"/>
      <c r="AR141" s="219"/>
      <c r="AS141" s="220"/>
      <c r="AT141" s="220"/>
      <c r="AU141" s="224"/>
      <c r="AV141" s="219">
        <v>4</v>
      </c>
      <c r="AW141" s="220"/>
      <c r="AX141" s="220">
        <v>5</v>
      </c>
      <c r="AY141" s="224"/>
      <c r="AZ141" s="219">
        <v>6</v>
      </c>
      <c r="BA141" s="220"/>
      <c r="BB141" s="544">
        <v>2</v>
      </c>
      <c r="BC141" s="311"/>
    </row>
    <row r="142" spans="2:55" s="85" customFormat="1" ht="15" customHeight="1" x14ac:dyDescent="0.25">
      <c r="B142" s="307" t="s">
        <v>51</v>
      </c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9"/>
      <c r="AH142" s="347"/>
      <c r="AI142" s="348"/>
      <c r="AJ142" s="310">
        <f t="shared" si="20"/>
        <v>0</v>
      </c>
      <c r="AK142" s="311"/>
      <c r="AL142" s="355"/>
      <c r="AM142" s="356"/>
      <c r="AN142" s="219"/>
      <c r="AO142" s="220"/>
      <c r="AP142" s="220"/>
      <c r="AQ142" s="224"/>
      <c r="AR142" s="219"/>
      <c r="AS142" s="220"/>
      <c r="AT142" s="220"/>
      <c r="AU142" s="224"/>
      <c r="AV142" s="219"/>
      <c r="AW142" s="220"/>
      <c r="AX142" s="220"/>
      <c r="AY142" s="224"/>
      <c r="AZ142" s="219"/>
      <c r="BA142" s="220"/>
      <c r="BB142" s="544"/>
      <c r="BC142" s="311"/>
    </row>
    <row r="143" spans="2:55" s="85" customFormat="1" ht="15.75" thickBot="1" x14ac:dyDescent="0.3">
      <c r="B143" s="312" t="s">
        <v>250</v>
      </c>
      <c r="C143" s="313"/>
      <c r="D143" s="313"/>
      <c r="E143" s="313"/>
      <c r="F143" s="313"/>
      <c r="G143" s="313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  <c r="S143" s="313"/>
      <c r="T143" s="313"/>
      <c r="U143" s="313"/>
      <c r="V143" s="313"/>
      <c r="W143" s="313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4"/>
      <c r="AH143" s="349"/>
      <c r="AI143" s="350"/>
      <c r="AJ143" s="315">
        <f>BB143</f>
        <v>1</v>
      </c>
      <c r="AK143" s="233"/>
      <c r="AL143" s="357"/>
      <c r="AM143" s="358"/>
      <c r="AN143" s="336"/>
      <c r="AO143" s="337"/>
      <c r="AP143" s="337"/>
      <c r="AQ143" s="338"/>
      <c r="AR143" s="336"/>
      <c r="AS143" s="337"/>
      <c r="AT143" s="337"/>
      <c r="AU143" s="338"/>
      <c r="AV143" s="336"/>
      <c r="AW143" s="337"/>
      <c r="AX143" s="337"/>
      <c r="AY143" s="338"/>
      <c r="AZ143" s="336"/>
      <c r="BA143" s="337"/>
      <c r="BB143" s="232">
        <v>1</v>
      </c>
      <c r="BC143" s="233"/>
    </row>
    <row r="144" spans="2:55" s="85" customFormat="1" x14ac:dyDescent="0.25"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</row>
    <row r="145" spans="2:53" s="85" customFormat="1" x14ac:dyDescent="0.25">
      <c r="B145" s="344" t="s">
        <v>85</v>
      </c>
      <c r="C145" s="344"/>
      <c r="D145" s="344"/>
      <c r="E145" s="344"/>
      <c r="F145" s="344"/>
      <c r="G145" s="344"/>
      <c r="H145" s="344"/>
      <c r="I145" s="344"/>
      <c r="J145" s="344"/>
      <c r="K145" s="344"/>
      <c r="L145" s="344"/>
      <c r="M145" s="344"/>
      <c r="N145" s="344"/>
      <c r="O145" s="344"/>
      <c r="P145" s="344"/>
      <c r="Q145" s="344"/>
      <c r="R145" s="344"/>
      <c r="S145" s="344"/>
      <c r="T145" s="344"/>
      <c r="U145" s="344"/>
      <c r="V145" s="344"/>
      <c r="W145" s="344"/>
      <c r="X145" s="344"/>
      <c r="Y145" s="344"/>
      <c r="AB145" s="94"/>
      <c r="AD145" s="344" t="s">
        <v>85</v>
      </c>
      <c r="AE145" s="344"/>
      <c r="AF145" s="344"/>
      <c r="AG145" s="344"/>
      <c r="AH145" s="344"/>
      <c r="AI145" s="344"/>
      <c r="AJ145" s="344"/>
      <c r="AK145" s="344"/>
      <c r="AL145" s="344"/>
      <c r="AM145" s="344"/>
      <c r="AN145" s="344"/>
      <c r="AO145" s="344"/>
      <c r="AP145" s="344"/>
      <c r="AQ145" s="344"/>
      <c r="AR145" s="344"/>
      <c r="AS145" s="344"/>
      <c r="AT145" s="344"/>
      <c r="AU145" s="344"/>
      <c r="AV145" s="344"/>
      <c r="AW145" s="344"/>
      <c r="AX145" s="344"/>
      <c r="AY145" s="344"/>
      <c r="AZ145" s="344"/>
      <c r="BA145" s="344"/>
    </row>
    <row r="146" spans="2:53" s="85" customFormat="1" x14ac:dyDescent="0.25"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AB146" s="94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</row>
    <row r="147" spans="2:53" s="85" customFormat="1" ht="15" customHeight="1" x14ac:dyDescent="0.25">
      <c r="B147" s="95" t="s">
        <v>11</v>
      </c>
      <c r="AB147" s="94"/>
      <c r="AD147" s="95" t="s">
        <v>11</v>
      </c>
    </row>
    <row r="148" spans="2:53" s="85" customFormat="1" x14ac:dyDescent="0.25">
      <c r="B148" s="85" t="s">
        <v>106</v>
      </c>
      <c r="AB148" s="94"/>
      <c r="AD148" s="85" t="s">
        <v>84</v>
      </c>
    </row>
    <row r="149" spans="2:53" s="85" customFormat="1" ht="30" customHeight="1" x14ac:dyDescent="0.25">
      <c r="B149" s="343" t="s">
        <v>82</v>
      </c>
      <c r="C149" s="343"/>
      <c r="D149" s="343"/>
      <c r="E149" s="343"/>
      <c r="F149" s="343"/>
      <c r="G149" s="343"/>
      <c r="H149" s="343"/>
      <c r="I149" s="343"/>
      <c r="J149" s="343"/>
      <c r="K149" s="343"/>
      <c r="L149" s="343"/>
      <c r="M149" s="343"/>
      <c r="N149" s="343"/>
      <c r="O149" s="343"/>
      <c r="AB149" s="94"/>
      <c r="AD149" s="579" t="s">
        <v>269</v>
      </c>
      <c r="AE149" s="579"/>
      <c r="AF149" s="579"/>
      <c r="AG149" s="579"/>
      <c r="AH149" s="579"/>
      <c r="AI149" s="579"/>
      <c r="AJ149" s="579"/>
      <c r="AK149" s="579"/>
      <c r="AL149" s="579"/>
      <c r="AM149" s="579"/>
      <c r="AN149" s="579"/>
      <c r="AO149" s="579"/>
      <c r="AP149" s="579"/>
      <c r="AQ149" s="96"/>
    </row>
    <row r="150" spans="2:53" s="85" customFormat="1" ht="15" customHeight="1" x14ac:dyDescent="0.25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AB150" s="94"/>
      <c r="AI150" s="97"/>
      <c r="AJ150" s="97"/>
      <c r="AK150" s="97"/>
      <c r="AL150" s="97"/>
      <c r="AM150" s="97"/>
      <c r="AN150" s="97"/>
      <c r="AO150" s="97"/>
      <c r="AP150" s="97"/>
      <c r="AQ150" s="96"/>
      <c r="AR150" s="96"/>
      <c r="AS150" s="96"/>
      <c r="AT150" s="96"/>
    </row>
    <row r="151" spans="2:53" s="85" customFormat="1" x14ac:dyDescent="0.25">
      <c r="B151" s="85" t="s">
        <v>99</v>
      </c>
      <c r="T151" s="85" t="s">
        <v>83</v>
      </c>
      <c r="AB151" s="94"/>
      <c r="AD151" s="579" t="s">
        <v>270</v>
      </c>
      <c r="AE151" s="579"/>
      <c r="AF151" s="579"/>
      <c r="AG151" s="579"/>
      <c r="AH151" s="579"/>
      <c r="AM151" s="580" t="s">
        <v>271</v>
      </c>
      <c r="AN151" s="580"/>
      <c r="AO151" s="580"/>
      <c r="AP151" s="580"/>
      <c r="AQ151" s="580"/>
    </row>
    <row r="152" spans="2:53" s="85" customFormat="1" x14ac:dyDescent="0.25">
      <c r="M152" s="85" t="s">
        <v>79</v>
      </c>
      <c r="AB152" s="94"/>
    </row>
    <row r="153" spans="2:53" s="85" customFormat="1" x14ac:dyDescent="0.25">
      <c r="AB153" s="94"/>
    </row>
    <row r="154" spans="2:53" s="85" customFormat="1" x14ac:dyDescent="0.25">
      <c r="B154" s="95" t="s">
        <v>81</v>
      </c>
      <c r="AB154" s="94"/>
      <c r="AD154" s="95" t="s">
        <v>81</v>
      </c>
    </row>
    <row r="155" spans="2:53" s="85" customFormat="1" ht="15" customHeight="1" x14ac:dyDescent="0.25">
      <c r="B155" s="343" t="s">
        <v>272</v>
      </c>
      <c r="C155" s="343"/>
      <c r="D155" s="343"/>
      <c r="E155" s="343"/>
      <c r="F155" s="343"/>
      <c r="G155" s="343"/>
      <c r="H155" s="343"/>
      <c r="I155" s="343"/>
      <c r="J155" s="343"/>
      <c r="K155" s="343"/>
      <c r="L155" s="343"/>
      <c r="M155" s="343"/>
      <c r="N155" s="343"/>
      <c r="O155" s="343"/>
      <c r="P155" s="343"/>
      <c r="Q155" s="343"/>
      <c r="R155" s="343"/>
      <c r="AB155" s="94"/>
      <c r="AD155" s="343" t="s">
        <v>256</v>
      </c>
      <c r="AE155" s="343"/>
      <c r="AF155" s="343"/>
      <c r="AG155" s="343"/>
      <c r="AH155" s="343"/>
      <c r="AI155" s="343"/>
      <c r="AJ155" s="343"/>
      <c r="AK155" s="343"/>
      <c r="AL155" s="343"/>
      <c r="AM155" s="343"/>
      <c r="AN155" s="343"/>
      <c r="AO155" s="343"/>
      <c r="AP155" s="343"/>
      <c r="AQ155" s="343"/>
      <c r="AR155" s="343"/>
      <c r="AS155" s="343"/>
      <c r="AT155" s="343"/>
    </row>
    <row r="156" spans="2:53" s="85" customFormat="1" x14ac:dyDescent="0.25">
      <c r="B156" s="85" t="s">
        <v>274</v>
      </c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AB156" s="94"/>
      <c r="AD156" s="85" t="s">
        <v>257</v>
      </c>
      <c r="AU156" s="86"/>
      <c r="AV156" s="86"/>
      <c r="AW156" s="86"/>
      <c r="AX156" s="86"/>
      <c r="AY156" s="86"/>
      <c r="AZ156" s="86"/>
    </row>
    <row r="157" spans="2:53" s="85" customFormat="1" x14ac:dyDescent="0.25"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B157" s="94"/>
      <c r="AD157" s="85" t="s">
        <v>320</v>
      </c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</row>
    <row r="158" spans="2:53" s="85" customFormat="1" x14ac:dyDescent="0.25"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B158" s="94"/>
    </row>
    <row r="159" spans="2:53" s="99" customFormat="1" x14ac:dyDescent="0.25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B159" s="101"/>
    </row>
    <row r="160" spans="2:53" s="99" customFormat="1" x14ac:dyDescent="0.25">
      <c r="B160" s="102"/>
      <c r="AB160" s="101"/>
      <c r="AD160" s="102" t="s">
        <v>275</v>
      </c>
    </row>
    <row r="161" spans="27:53" s="99" customFormat="1" x14ac:dyDescent="0.25">
      <c r="AB161" s="101"/>
    </row>
    <row r="162" spans="27:53" s="85" customFormat="1" x14ac:dyDescent="0.25">
      <c r="AA162" s="86"/>
      <c r="AB162" s="86"/>
      <c r="BA162" s="86"/>
    </row>
    <row r="163" spans="27:53" s="85" customFormat="1" x14ac:dyDescent="0.25">
      <c r="AA163" s="86"/>
      <c r="AB163" s="86"/>
    </row>
    <row r="164" spans="27:53" s="85" customFormat="1" x14ac:dyDescent="0.25">
      <c r="AA164" s="86"/>
      <c r="AB164" s="86"/>
    </row>
    <row r="165" spans="27:53" s="85" customFormat="1" x14ac:dyDescent="0.25">
      <c r="AA165" s="86"/>
      <c r="AB165" s="86"/>
    </row>
    <row r="166" spans="27:53" s="85" customFormat="1" x14ac:dyDescent="0.25">
      <c r="AA166" s="86"/>
      <c r="AB166" s="86"/>
    </row>
    <row r="167" spans="27:53" s="85" customFormat="1" x14ac:dyDescent="0.25">
      <c r="AA167" s="86"/>
      <c r="AB167" s="86"/>
    </row>
    <row r="168" spans="27:53" s="85" customFormat="1" x14ac:dyDescent="0.25">
      <c r="AA168" s="86"/>
      <c r="AB168" s="86"/>
    </row>
    <row r="169" spans="27:53" s="85" customFormat="1" x14ac:dyDescent="0.25">
      <c r="AA169" s="86"/>
      <c r="AB169" s="86"/>
    </row>
    <row r="170" spans="27:53" s="85" customFormat="1" x14ac:dyDescent="0.25">
      <c r="AA170" s="86"/>
      <c r="AB170" s="86"/>
    </row>
    <row r="171" spans="27:53" s="85" customFormat="1" x14ac:dyDescent="0.25">
      <c r="AB171" s="86"/>
    </row>
    <row r="172" spans="27:53" s="85" customFormat="1" x14ac:dyDescent="0.25"/>
    <row r="173" spans="27:53" s="85" customFormat="1" x14ac:dyDescent="0.25"/>
    <row r="174" spans="27:53" s="85" customFormat="1" x14ac:dyDescent="0.25"/>
    <row r="175" spans="27:53" s="85" customFormat="1" x14ac:dyDescent="0.25"/>
    <row r="176" spans="27:53" s="85" customFormat="1" x14ac:dyDescent="0.25"/>
    <row r="177" s="85" customFormat="1" x14ac:dyDescent="0.25"/>
    <row r="178" s="85" customFormat="1" x14ac:dyDescent="0.25"/>
    <row r="179" s="85" customFormat="1" x14ac:dyDescent="0.25"/>
    <row r="180" s="85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pans="2:2" s="74" customFormat="1" x14ac:dyDescent="0.25"/>
    <row r="274" spans="2:2" s="74" customFormat="1" x14ac:dyDescent="0.25"/>
    <row r="275" spans="2:2" s="74" customFormat="1" x14ac:dyDescent="0.25"/>
    <row r="276" spans="2:2" s="74" customFormat="1" x14ac:dyDescent="0.25"/>
    <row r="277" spans="2:2" s="74" customFormat="1" x14ac:dyDescent="0.25"/>
    <row r="278" spans="2:2" s="74" customFormat="1" x14ac:dyDescent="0.25"/>
    <row r="279" spans="2:2" s="74" customFormat="1" x14ac:dyDescent="0.25"/>
    <row r="280" spans="2:2" s="74" customFormat="1" x14ac:dyDescent="0.25"/>
    <row r="281" spans="2:2" s="74" customFormat="1" x14ac:dyDescent="0.25"/>
    <row r="282" spans="2:2" s="74" customFormat="1" x14ac:dyDescent="0.25"/>
    <row r="283" spans="2:2" s="74" customFormat="1" x14ac:dyDescent="0.25"/>
    <row r="284" spans="2:2" s="74" customFormat="1" x14ac:dyDescent="0.25"/>
    <row r="285" spans="2:2" s="74" customFormat="1" x14ac:dyDescent="0.25"/>
    <row r="286" spans="2:2" s="74" customFormat="1" x14ac:dyDescent="0.25"/>
    <row r="287" spans="2:2" s="74" customFormat="1" x14ac:dyDescent="0.25"/>
    <row r="288" spans="2:2" x14ac:dyDescent="0.25">
      <c r="B288" s="74"/>
    </row>
    <row r="289" spans="2:55" x14ac:dyDescent="0.25">
      <c r="B289" s="74"/>
    </row>
    <row r="290" spans="2:55" x14ac:dyDescent="0.25">
      <c r="B290" s="74"/>
    </row>
    <row r="291" spans="2:55" x14ac:dyDescent="0.25">
      <c r="B291" s="74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</row>
    <row r="292" spans="2:55" x14ac:dyDescent="0.25">
      <c r="B292" s="74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</row>
    <row r="823" spans="2:56" x14ac:dyDescent="0.25">
      <c r="BD823" s="74"/>
    </row>
    <row r="824" spans="2:56" x14ac:dyDescent="0.25">
      <c r="BD824" s="74"/>
    </row>
    <row r="826" spans="2:56" x14ac:dyDescent="0.25">
      <c r="B826" s="74"/>
    </row>
    <row r="827" spans="2:56" x14ac:dyDescent="0.25">
      <c r="B827" s="74"/>
    </row>
  </sheetData>
  <mergeCells count="1457">
    <mergeCell ref="AD149:AP149"/>
    <mergeCell ref="AD151:AH151"/>
    <mergeCell ref="AM151:AQ151"/>
    <mergeCell ref="B155:R155"/>
    <mergeCell ref="AD155:AT155"/>
    <mergeCell ref="BB115:BC115"/>
    <mergeCell ref="AH119:AI119"/>
    <mergeCell ref="AN138:AQ138"/>
    <mergeCell ref="AR138:AU138"/>
    <mergeCell ref="AV138:AY138"/>
    <mergeCell ref="AZ138:BC138"/>
    <mergeCell ref="B45:Z45"/>
    <mergeCell ref="AC45:BA45"/>
    <mergeCell ref="B48:AS48"/>
    <mergeCell ref="AV116:AW116"/>
    <mergeCell ref="AX116:AY116"/>
    <mergeCell ref="AZ116:BA116"/>
    <mergeCell ref="BB116:BC116"/>
    <mergeCell ref="B125:C125"/>
    <mergeCell ref="D125:Q125"/>
    <mergeCell ref="R125:S125"/>
    <mergeCell ref="T125:U125"/>
    <mergeCell ref="V125:W125"/>
    <mergeCell ref="X125:Y125"/>
    <mergeCell ref="Z125:AA125"/>
    <mergeCell ref="AB125:AC125"/>
    <mergeCell ref="AD125:AE125"/>
    <mergeCell ref="AF125:AG125"/>
    <mergeCell ref="AH125:AI125"/>
    <mergeCell ref="AJ125:AK125"/>
    <mergeCell ref="AL125:AM125"/>
    <mergeCell ref="AN125:AO125"/>
    <mergeCell ref="AP125:AQ125"/>
    <mergeCell ref="AR125:AS125"/>
    <mergeCell ref="AT125:AU125"/>
    <mergeCell ref="AV125:AW125"/>
    <mergeCell ref="AX115:AY115"/>
    <mergeCell ref="AZ115:BA115"/>
    <mergeCell ref="AV115:AW115"/>
    <mergeCell ref="B114:C114"/>
    <mergeCell ref="D114:Q114"/>
    <mergeCell ref="R114:S114"/>
    <mergeCell ref="T114:U114"/>
    <mergeCell ref="V114:W114"/>
    <mergeCell ref="X114:Y114"/>
    <mergeCell ref="Z114:AA114"/>
    <mergeCell ref="AX125:AY125"/>
    <mergeCell ref="AZ125:BA125"/>
    <mergeCell ref="BB125:BC125"/>
    <mergeCell ref="B116:C116"/>
    <mergeCell ref="D116:Q116"/>
    <mergeCell ref="R116:S116"/>
    <mergeCell ref="T116:U116"/>
    <mergeCell ref="V116:W116"/>
    <mergeCell ref="X116:Y116"/>
    <mergeCell ref="Z116:AA116"/>
    <mergeCell ref="AB116:AC116"/>
    <mergeCell ref="AD116:AE116"/>
    <mergeCell ref="AF116:AG116"/>
    <mergeCell ref="AH116:AI116"/>
    <mergeCell ref="AJ116:AK116"/>
    <mergeCell ref="AL116:AM116"/>
    <mergeCell ref="AN116:AO116"/>
    <mergeCell ref="AP116:AQ116"/>
    <mergeCell ref="AR116:AS116"/>
    <mergeCell ref="AT116:AU116"/>
    <mergeCell ref="B115:C115"/>
    <mergeCell ref="AB119:AC119"/>
    <mergeCell ref="AD119:AE119"/>
    <mergeCell ref="B99:C99"/>
    <mergeCell ref="AV112:AW112"/>
    <mergeCell ref="AF119:AG119"/>
    <mergeCell ref="D115:Q115"/>
    <mergeCell ref="R115:S115"/>
    <mergeCell ref="T115:U115"/>
    <mergeCell ref="V115:W115"/>
    <mergeCell ref="X115:Y115"/>
    <mergeCell ref="Z115:AA115"/>
    <mergeCell ref="AB115:AC115"/>
    <mergeCell ref="AD115:AE115"/>
    <mergeCell ref="AF115:AG115"/>
    <mergeCell ref="AH115:AI115"/>
    <mergeCell ref="AJ115:AK115"/>
    <mergeCell ref="AL115:AM115"/>
    <mergeCell ref="AN115:AO115"/>
    <mergeCell ref="AP115:AQ115"/>
    <mergeCell ref="AR115:AS115"/>
    <mergeCell ref="AT115:AU115"/>
    <mergeCell ref="B112:C112"/>
    <mergeCell ref="D112:Q112"/>
    <mergeCell ref="R112:S112"/>
    <mergeCell ref="T112:U112"/>
    <mergeCell ref="V112:W112"/>
    <mergeCell ref="X112:Y112"/>
    <mergeCell ref="Z112:AA112"/>
    <mergeCell ref="AB112:AC112"/>
    <mergeCell ref="AP99:AQ99"/>
    <mergeCell ref="AR99:AS99"/>
    <mergeCell ref="AB105:AC105"/>
    <mergeCell ref="AD105:AE105"/>
    <mergeCell ref="AR103:AS103"/>
    <mergeCell ref="AX111:AY111"/>
    <mergeCell ref="AZ111:BA111"/>
    <mergeCell ref="BB111:BC111"/>
    <mergeCell ref="AN110:AO110"/>
    <mergeCell ref="AP110:AQ110"/>
    <mergeCell ref="AR110:AS110"/>
    <mergeCell ref="AT110:AU110"/>
    <mergeCell ref="AN104:AO104"/>
    <mergeCell ref="AP104:AQ104"/>
    <mergeCell ref="AJ104:AK104"/>
    <mergeCell ref="AL104:AM104"/>
    <mergeCell ref="AJ103:AK103"/>
    <mergeCell ref="AL103:AM103"/>
    <mergeCell ref="AL105:AM105"/>
    <mergeCell ref="AN108:AO108"/>
    <mergeCell ref="AP108:AQ108"/>
    <mergeCell ref="AR108:AS108"/>
    <mergeCell ref="AT108:AU108"/>
    <mergeCell ref="AZ99:BA99"/>
    <mergeCell ref="BB99:BC99"/>
    <mergeCell ref="AT103:AU103"/>
    <mergeCell ref="AV103:AW103"/>
    <mergeCell ref="BB103:BC103"/>
    <mergeCell ref="AX113:AY113"/>
    <mergeCell ref="AZ113:BA113"/>
    <mergeCell ref="BB113:BC113"/>
    <mergeCell ref="AL113:AM113"/>
    <mergeCell ref="AN113:AO113"/>
    <mergeCell ref="D99:Q99"/>
    <mergeCell ref="R99:S99"/>
    <mergeCell ref="T99:U99"/>
    <mergeCell ref="V99:W99"/>
    <mergeCell ref="AL106:AM106"/>
    <mergeCell ref="AN106:AO106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AD112:AE112"/>
    <mergeCell ref="AF112:AG112"/>
    <mergeCell ref="AH112:AI112"/>
    <mergeCell ref="AJ112:AK112"/>
    <mergeCell ref="AL112:AM112"/>
    <mergeCell ref="AN112:AO112"/>
    <mergeCell ref="AP112:AQ112"/>
    <mergeCell ref="B108:C108"/>
    <mergeCell ref="B109:C109"/>
    <mergeCell ref="B110:C110"/>
    <mergeCell ref="B111:C111"/>
    <mergeCell ref="B104:C104"/>
    <mergeCell ref="D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V111:W111"/>
    <mergeCell ref="X111:Y111"/>
    <mergeCell ref="Z111:AA111"/>
    <mergeCell ref="AB111:AC111"/>
    <mergeCell ref="AD111:AE111"/>
    <mergeCell ref="AF111:AG111"/>
    <mergeCell ref="T105:U105"/>
    <mergeCell ref="V105:W105"/>
    <mergeCell ref="X105:Y105"/>
    <mergeCell ref="Z105:AA105"/>
    <mergeCell ref="D110:Q110"/>
    <mergeCell ref="R110:S110"/>
    <mergeCell ref="T110:U110"/>
    <mergeCell ref="V110:W110"/>
    <mergeCell ref="X110:Y110"/>
    <mergeCell ref="Z110:AA110"/>
    <mergeCell ref="X109:Y109"/>
    <mergeCell ref="D108:Q108"/>
    <mergeCell ref="B113:C113"/>
    <mergeCell ref="D113:Q113"/>
    <mergeCell ref="AB114:AC114"/>
    <mergeCell ref="AD114:AE114"/>
    <mergeCell ref="AF114:AG114"/>
    <mergeCell ref="AH114:AI114"/>
    <mergeCell ref="AJ114:AK114"/>
    <mergeCell ref="R113:S113"/>
    <mergeCell ref="T113:U113"/>
    <mergeCell ref="V113:W113"/>
    <mergeCell ref="X113:Y113"/>
    <mergeCell ref="Z113:AA113"/>
    <mergeCell ref="AB113:AC113"/>
    <mergeCell ref="AD113:AE113"/>
    <mergeCell ref="AF113:AG113"/>
    <mergeCell ref="AH113:AI113"/>
    <mergeCell ref="AJ113:AK113"/>
    <mergeCell ref="Z106:AA106"/>
    <mergeCell ref="AB106:AC106"/>
    <mergeCell ref="AD106:AE106"/>
    <mergeCell ref="AR107:AS107"/>
    <mergeCell ref="AT107:AU107"/>
    <mergeCell ref="AV107:AW107"/>
    <mergeCell ref="AX107:AY107"/>
    <mergeCell ref="AZ107:BA107"/>
    <mergeCell ref="BB107:BC107"/>
    <mergeCell ref="Z109:AA109"/>
    <mergeCell ref="AB109:AC109"/>
    <mergeCell ref="AD109:AE109"/>
    <mergeCell ref="AF109:AG109"/>
    <mergeCell ref="AH109:AI109"/>
    <mergeCell ref="AJ109:AK109"/>
    <mergeCell ref="AL109:AM109"/>
    <mergeCell ref="AN109:AO109"/>
    <mergeCell ref="AP109:AQ109"/>
    <mergeCell ref="AL107:AM107"/>
    <mergeCell ref="AN107:AO107"/>
    <mergeCell ref="AP107:AQ107"/>
    <mergeCell ref="AV109:AW109"/>
    <mergeCell ref="AV110:AW110"/>
    <mergeCell ref="AB110:AC110"/>
    <mergeCell ref="AD110:AE110"/>
    <mergeCell ref="T108:U108"/>
    <mergeCell ref="V108:W108"/>
    <mergeCell ref="AZ114:BA114"/>
    <mergeCell ref="BB114:BC114"/>
    <mergeCell ref="AH110:AI110"/>
    <mergeCell ref="AJ110:AK110"/>
    <mergeCell ref="AL110:AM110"/>
    <mergeCell ref="AP113:AQ113"/>
    <mergeCell ref="AR113:AS113"/>
    <mergeCell ref="AT113:AU113"/>
    <mergeCell ref="AV113:AW113"/>
    <mergeCell ref="AX112:AY112"/>
    <mergeCell ref="AZ112:BA112"/>
    <mergeCell ref="BB112:BC112"/>
    <mergeCell ref="AR111:AS111"/>
    <mergeCell ref="AT111:AU111"/>
    <mergeCell ref="AL114:AM114"/>
    <mergeCell ref="AN114:AO114"/>
    <mergeCell ref="AP114:AQ114"/>
    <mergeCell ref="AR114:AS114"/>
    <mergeCell ref="AT114:AU114"/>
    <mergeCell ref="AV114:AW114"/>
    <mergeCell ref="AX114:AY114"/>
    <mergeCell ref="AR112:AS112"/>
    <mergeCell ref="AT112:AU112"/>
    <mergeCell ref="B133:BC133"/>
    <mergeCell ref="B65:BC65"/>
    <mergeCell ref="BB140:BC140"/>
    <mergeCell ref="AZ73:BA73"/>
    <mergeCell ref="BB77:BC77"/>
    <mergeCell ref="AN79:AO79"/>
    <mergeCell ref="AJ131:AK131"/>
    <mergeCell ref="AL131:AM131"/>
    <mergeCell ref="AT131:AU131"/>
    <mergeCell ref="R69:S69"/>
    <mergeCell ref="V78:W78"/>
    <mergeCell ref="X78:Y78"/>
    <mergeCell ref="Z78:AA78"/>
    <mergeCell ref="AB78:AC78"/>
    <mergeCell ref="AD78:AE78"/>
    <mergeCell ref="AR109:AS109"/>
    <mergeCell ref="AF108:AG108"/>
    <mergeCell ref="AH108:AI108"/>
    <mergeCell ref="BB139:BC139"/>
    <mergeCell ref="D78:Q78"/>
    <mergeCell ref="T131:U131"/>
    <mergeCell ref="D105:Q105"/>
    <mergeCell ref="R105:S105"/>
    <mergeCell ref="X108:Y108"/>
    <mergeCell ref="Z108:AA108"/>
    <mergeCell ref="AB108:AC108"/>
    <mergeCell ref="AD108:AE108"/>
    <mergeCell ref="AX110:AY110"/>
    <mergeCell ref="AZ110:BA110"/>
    <mergeCell ref="BB110:BC110"/>
    <mergeCell ref="D111:Q111"/>
    <mergeCell ref="R111:S111"/>
    <mergeCell ref="AZ134:BA134"/>
    <mergeCell ref="AV134:AW134"/>
    <mergeCell ref="BB134:BC134"/>
    <mergeCell ref="AX131:AY131"/>
    <mergeCell ref="V59:W64"/>
    <mergeCell ref="AB60:AC64"/>
    <mergeCell ref="AD60:AE64"/>
    <mergeCell ref="AF60:AG64"/>
    <mergeCell ref="AH60:AI64"/>
    <mergeCell ref="AJ60:AK64"/>
    <mergeCell ref="AN62:AO64"/>
    <mergeCell ref="AP62:AQ64"/>
    <mergeCell ref="AT71:AU71"/>
    <mergeCell ref="AV71:AW71"/>
    <mergeCell ref="V67:W67"/>
    <mergeCell ref="AV69:AW69"/>
    <mergeCell ref="AX69:AY69"/>
    <mergeCell ref="AX109:AY109"/>
    <mergeCell ref="AZ109:BA109"/>
    <mergeCell ref="BB109:BC109"/>
    <mergeCell ref="AJ108:AK108"/>
    <mergeCell ref="AF131:AG131"/>
    <mergeCell ref="BB67:BC67"/>
    <mergeCell ref="AR62:AS64"/>
    <mergeCell ref="AT62:AU64"/>
    <mergeCell ref="AX62:AY64"/>
    <mergeCell ref="AZ62:BA64"/>
    <mergeCell ref="BB62:BC64"/>
    <mergeCell ref="AV62:AW64"/>
    <mergeCell ref="AN69:AO69"/>
    <mergeCell ref="AP69:AQ69"/>
    <mergeCell ref="AR69:AS69"/>
    <mergeCell ref="BB142:BC142"/>
    <mergeCell ref="BB70:BC70"/>
    <mergeCell ref="B67:C67"/>
    <mergeCell ref="AB86:AC86"/>
    <mergeCell ref="AD86:AE86"/>
    <mergeCell ref="R67:S67"/>
    <mergeCell ref="T67:U67"/>
    <mergeCell ref="AZ77:BA77"/>
    <mergeCell ref="AT77:AU77"/>
    <mergeCell ref="AZ79:BA79"/>
    <mergeCell ref="AV73:AW73"/>
    <mergeCell ref="AX73:AY73"/>
    <mergeCell ref="AT134:AU134"/>
    <mergeCell ref="AZ131:BA131"/>
    <mergeCell ref="AV131:AW131"/>
    <mergeCell ref="BB131:BC131"/>
    <mergeCell ref="AV70:AW70"/>
    <mergeCell ref="R108:S108"/>
    <mergeCell ref="AF105:AG105"/>
    <mergeCell ref="AH105:AI105"/>
    <mergeCell ref="AJ105:AK105"/>
    <mergeCell ref="AX68:AY68"/>
    <mergeCell ref="BB79:BC79"/>
    <mergeCell ref="AX77:AY77"/>
    <mergeCell ref="BB73:BC73"/>
    <mergeCell ref="BB141:BC141"/>
    <mergeCell ref="AZ67:BA67"/>
    <mergeCell ref="V72:W72"/>
    <mergeCell ref="X72:Y72"/>
    <mergeCell ref="BB68:BC68"/>
    <mergeCell ref="AZ86:BA86"/>
    <mergeCell ref="AX134:AY134"/>
    <mergeCell ref="AN70:AO70"/>
    <mergeCell ref="AN56:AP56"/>
    <mergeCell ref="AQ56:AS56"/>
    <mergeCell ref="AT56:AV56"/>
    <mergeCell ref="AW56:AY56"/>
    <mergeCell ref="BB49:BC49"/>
    <mergeCell ref="AF72:AG72"/>
    <mergeCell ref="AR72:AS72"/>
    <mergeCell ref="AZ68:BA68"/>
    <mergeCell ref="AH131:AI131"/>
    <mergeCell ref="BB95:BC97"/>
    <mergeCell ref="AX79:AY79"/>
    <mergeCell ref="AV68:AW68"/>
    <mergeCell ref="B98:BC98"/>
    <mergeCell ref="AV79:AW79"/>
    <mergeCell ref="AZ70:BA70"/>
    <mergeCell ref="AX95:AY97"/>
    <mergeCell ref="AD58:AM58"/>
    <mergeCell ref="V58:Y58"/>
    <mergeCell ref="AT69:AU69"/>
    <mergeCell ref="T111:U111"/>
    <mergeCell ref="BB108:BC108"/>
    <mergeCell ref="D109:Q109"/>
    <mergeCell ref="R109:S109"/>
    <mergeCell ref="AT109:AU109"/>
    <mergeCell ref="AX105:AY105"/>
    <mergeCell ref="AZ105:BA105"/>
    <mergeCell ref="BB105:BC105"/>
    <mergeCell ref="AD107:AE107"/>
    <mergeCell ref="AF107:AG107"/>
    <mergeCell ref="AH107:AI107"/>
    <mergeCell ref="AJ107:AK107"/>
    <mergeCell ref="AN58:AQ58"/>
    <mergeCell ref="AR58:AU58"/>
    <mergeCell ref="AV59:AW61"/>
    <mergeCell ref="AR59:AS61"/>
    <mergeCell ref="AT59:AU61"/>
    <mergeCell ref="Z60:AA64"/>
    <mergeCell ref="AX59:AY61"/>
    <mergeCell ref="AZ59:BA61"/>
    <mergeCell ref="BB59:BC61"/>
    <mergeCell ref="AV58:AY58"/>
    <mergeCell ref="AT47:AW47"/>
    <mergeCell ref="AX47:BA47"/>
    <mergeCell ref="BB47:BC47"/>
    <mergeCell ref="Z58:AC59"/>
    <mergeCell ref="AF66:AG66"/>
    <mergeCell ref="AX51:BA51"/>
    <mergeCell ref="BB51:BC51"/>
    <mergeCell ref="AT51:AW51"/>
    <mergeCell ref="AH66:AI66"/>
    <mergeCell ref="AJ66:AK66"/>
    <mergeCell ref="AL66:AM66"/>
    <mergeCell ref="AX78:AY78"/>
    <mergeCell ref="AV78:AW78"/>
    <mergeCell ref="AZ69:BA69"/>
    <mergeCell ref="AN59:AO61"/>
    <mergeCell ref="AP59:AQ61"/>
    <mergeCell ref="AX71:AY71"/>
    <mergeCell ref="BB137:BC137"/>
    <mergeCell ref="BB136:BC136"/>
    <mergeCell ref="BB80:BC80"/>
    <mergeCell ref="AN134:AO134"/>
    <mergeCell ref="AP134:AQ134"/>
    <mergeCell ref="AL134:AM134"/>
    <mergeCell ref="BB72:BC72"/>
    <mergeCell ref="AT73:AU73"/>
    <mergeCell ref="AJ72:AK72"/>
    <mergeCell ref="AL72:AM72"/>
    <mergeCell ref="AN72:AO72"/>
    <mergeCell ref="AT67:AU67"/>
    <mergeCell ref="AR134:AS134"/>
    <mergeCell ref="AR131:AS131"/>
    <mergeCell ref="AN131:AO131"/>
    <mergeCell ref="AP131:AQ131"/>
    <mergeCell ref="BB69:BC69"/>
    <mergeCell ref="AZ71:BA71"/>
    <mergeCell ref="BB71:BC71"/>
    <mergeCell ref="AV67:AW67"/>
    <mergeCell ref="AR78:AS78"/>
    <mergeCell ref="AN86:AO86"/>
    <mergeCell ref="AN92:AO94"/>
    <mergeCell ref="AR95:AS97"/>
    <mergeCell ref="AJ70:AK70"/>
    <mergeCell ref="AZ72:BA72"/>
    <mergeCell ref="AT126:AU126"/>
    <mergeCell ref="AV126:AW126"/>
    <mergeCell ref="AX126:AY126"/>
    <mergeCell ref="AZ126:BA126"/>
    <mergeCell ref="BB126:BC126"/>
    <mergeCell ref="AX46:BA46"/>
    <mergeCell ref="BB46:BC46"/>
    <mergeCell ref="AZ58:BC58"/>
    <mergeCell ref="Z57:AM57"/>
    <mergeCell ref="AN57:BC57"/>
    <mergeCell ref="R57:Y57"/>
    <mergeCell ref="AX48:BA48"/>
    <mergeCell ref="BB48:BC48"/>
    <mergeCell ref="W47:Z47"/>
    <mergeCell ref="B56:W56"/>
    <mergeCell ref="T58:U64"/>
    <mergeCell ref="B57:C64"/>
    <mergeCell ref="D57:Q64"/>
    <mergeCell ref="X59:Y64"/>
    <mergeCell ref="AD59:AK59"/>
    <mergeCell ref="AL59:AM64"/>
    <mergeCell ref="B50:R50"/>
    <mergeCell ref="S50:V50"/>
    <mergeCell ref="W50:Z50"/>
    <mergeCell ref="AA50:AB50"/>
    <mergeCell ref="AC50:AS50"/>
    <mergeCell ref="AT50:AW50"/>
    <mergeCell ref="AX50:BA50"/>
    <mergeCell ref="BB50:BC50"/>
    <mergeCell ref="B51:AS51"/>
    <mergeCell ref="B55:BC55"/>
    <mergeCell ref="R58:S64"/>
    <mergeCell ref="AM20:AP20"/>
    <mergeCell ref="AQ20:AU20"/>
    <mergeCell ref="AV20:AY20"/>
    <mergeCell ref="AZ20:BC20"/>
    <mergeCell ref="AD32:AG32"/>
    <mergeCell ref="R30:U30"/>
    <mergeCell ref="R31:U31"/>
    <mergeCell ref="AI30:AO30"/>
    <mergeCell ref="AP30:AV30"/>
    <mergeCell ref="AW30:BC30"/>
    <mergeCell ref="D20:H20"/>
    <mergeCell ref="I20:L20"/>
    <mergeCell ref="M20:P20"/>
    <mergeCell ref="Q20:U20"/>
    <mergeCell ref="V20:Y20"/>
    <mergeCell ref="Z20:AC20"/>
    <mergeCell ref="AD20:AH20"/>
    <mergeCell ref="AD29:AG29"/>
    <mergeCell ref="B25:I25"/>
    <mergeCell ref="J30:M30"/>
    <mergeCell ref="J31:M31"/>
    <mergeCell ref="F29:I29"/>
    <mergeCell ref="J29:M29"/>
    <mergeCell ref="F30:I30"/>
    <mergeCell ref="AI20:AL20"/>
    <mergeCell ref="B20:C21"/>
    <mergeCell ref="AI28:BC28"/>
    <mergeCell ref="AI29:BC29"/>
    <mergeCell ref="B22:C22"/>
    <mergeCell ref="B47:R47"/>
    <mergeCell ref="AP1:BC1"/>
    <mergeCell ref="P1:AO1"/>
    <mergeCell ref="P3:AO3"/>
    <mergeCell ref="P8:AO8"/>
    <mergeCell ref="P9:AO9"/>
    <mergeCell ref="P12:AO12"/>
    <mergeCell ref="AP13:BC13"/>
    <mergeCell ref="AP14:BC14"/>
    <mergeCell ref="AP16:BC16"/>
    <mergeCell ref="P13:AO13"/>
    <mergeCell ref="P14:AO14"/>
    <mergeCell ref="B13:O13"/>
    <mergeCell ref="B14:O14"/>
    <mergeCell ref="B17:O17"/>
    <mergeCell ref="AP17:BC17"/>
    <mergeCell ref="P17:AO17"/>
    <mergeCell ref="B2:BC2"/>
    <mergeCell ref="B16:O16"/>
    <mergeCell ref="P16:AO16"/>
    <mergeCell ref="B1:O1"/>
    <mergeCell ref="P4:AO4"/>
    <mergeCell ref="O15:AP15"/>
    <mergeCell ref="AX42:BA42"/>
    <mergeCell ref="BB42:BC42"/>
    <mergeCell ref="B19:S19"/>
    <mergeCell ref="B32:E32"/>
    <mergeCell ref="F32:I32"/>
    <mergeCell ref="B28:AG28"/>
    <mergeCell ref="AT44:AW44"/>
    <mergeCell ref="AI31:AO31"/>
    <mergeCell ref="AP31:AV31"/>
    <mergeCell ref="B35:AS35"/>
    <mergeCell ref="B36:AK36"/>
    <mergeCell ref="B37:AK37"/>
    <mergeCell ref="B38:AK38"/>
    <mergeCell ref="B39:AO39"/>
    <mergeCell ref="AT42:AW42"/>
    <mergeCell ref="B42:R42"/>
    <mergeCell ref="S42:V42"/>
    <mergeCell ref="W42:Z42"/>
    <mergeCell ref="Z30:AC30"/>
    <mergeCell ref="Z31:AC31"/>
    <mergeCell ref="AP39:AS39"/>
    <mergeCell ref="AU36:AY39"/>
    <mergeCell ref="AL36:AO36"/>
    <mergeCell ref="AD30:AG30"/>
    <mergeCell ref="AD31:AG31"/>
    <mergeCell ref="J32:M32"/>
    <mergeCell ref="N32:Q32"/>
    <mergeCell ref="R32:U32"/>
    <mergeCell ref="AU34:BC34"/>
    <mergeCell ref="N30:Q30"/>
    <mergeCell ref="B41:BC41"/>
    <mergeCell ref="AP32:AV32"/>
    <mergeCell ref="AL37:AO37"/>
    <mergeCell ref="AP38:AS38"/>
    <mergeCell ref="AA45:AB45"/>
    <mergeCell ref="F31:I31"/>
    <mergeCell ref="AT48:AW48"/>
    <mergeCell ref="V32:Y32"/>
    <mergeCell ref="N29:Q29"/>
    <mergeCell ref="B23:C23"/>
    <mergeCell ref="B30:E30"/>
    <mergeCell ref="B31:E31"/>
    <mergeCell ref="AL38:AO38"/>
    <mergeCell ref="AZ36:BC39"/>
    <mergeCell ref="AP37:AS37"/>
    <mergeCell ref="B29:E29"/>
    <mergeCell ref="Z29:AC29"/>
    <mergeCell ref="B43:BC43"/>
    <mergeCell ref="N31:Q31"/>
    <mergeCell ref="Z32:AC32"/>
    <mergeCell ref="AW31:BC31"/>
    <mergeCell ref="BB45:BC45"/>
    <mergeCell ref="AA47:AB47"/>
    <mergeCell ref="B46:AS46"/>
    <mergeCell ref="AT46:AW46"/>
    <mergeCell ref="AC47:AS47"/>
    <mergeCell ref="AI32:AO32"/>
    <mergeCell ref="AZ35:BC35"/>
    <mergeCell ref="B34:AT34"/>
    <mergeCell ref="S47:V47"/>
    <mergeCell ref="B44:R44"/>
    <mergeCell ref="S44:V44"/>
    <mergeCell ref="W44:Z44"/>
    <mergeCell ref="AA44:AB44"/>
    <mergeCell ref="AC44:AS44"/>
    <mergeCell ref="AX44:BA44"/>
    <mergeCell ref="BB44:BC44"/>
    <mergeCell ref="R29:U29"/>
    <mergeCell ref="V29:Y29"/>
    <mergeCell ref="V30:Y30"/>
    <mergeCell ref="V31:Y31"/>
    <mergeCell ref="X67:Y67"/>
    <mergeCell ref="AD73:AE73"/>
    <mergeCell ref="AF73:AG73"/>
    <mergeCell ref="AL71:AM71"/>
    <mergeCell ref="AN71:AO71"/>
    <mergeCell ref="AP71:AQ71"/>
    <mergeCell ref="AR71:AS71"/>
    <mergeCell ref="D68:Q68"/>
    <mergeCell ref="R68:S68"/>
    <mergeCell ref="T68:U68"/>
    <mergeCell ref="V68:W68"/>
    <mergeCell ref="X68:Y68"/>
    <mergeCell ref="Z68:AA68"/>
    <mergeCell ref="AB68:AC68"/>
    <mergeCell ref="AT68:AU68"/>
    <mergeCell ref="AN67:AO67"/>
    <mergeCell ref="AP67:AQ67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Z72:AA72"/>
    <mergeCell ref="AB72:AC72"/>
    <mergeCell ref="B103:C103"/>
    <mergeCell ref="D103:Q103"/>
    <mergeCell ref="R103:S103"/>
    <mergeCell ref="T103:U103"/>
    <mergeCell ref="V103:W103"/>
    <mergeCell ref="X103:Y103"/>
    <mergeCell ref="Z103:AA103"/>
    <mergeCell ref="AB103:AC103"/>
    <mergeCell ref="AD103:AE103"/>
    <mergeCell ref="AF103:AG103"/>
    <mergeCell ref="AH103:AI103"/>
    <mergeCell ref="AD77:AE77"/>
    <mergeCell ref="AF77:AG77"/>
    <mergeCell ref="AH77:AI77"/>
    <mergeCell ref="Z86:AA86"/>
    <mergeCell ref="B86:Q86"/>
    <mergeCell ref="R86:S86"/>
    <mergeCell ref="AD79:AE79"/>
    <mergeCell ref="AF79:AG79"/>
    <mergeCell ref="AH79:AI79"/>
    <mergeCell ref="D79:Q79"/>
    <mergeCell ref="R79:S79"/>
    <mergeCell ref="T79:U79"/>
    <mergeCell ref="V79:W79"/>
    <mergeCell ref="X79:Y79"/>
    <mergeCell ref="Z77:AA77"/>
    <mergeCell ref="AB77:AC77"/>
    <mergeCell ref="T86:U86"/>
    <mergeCell ref="V86:W86"/>
    <mergeCell ref="X86:Y86"/>
    <mergeCell ref="AH86:AI86"/>
    <mergeCell ref="V92:W97"/>
    <mergeCell ref="B68:C68"/>
    <mergeCell ref="B77:C77"/>
    <mergeCell ref="D77:Q77"/>
    <mergeCell ref="R77:S77"/>
    <mergeCell ref="D73:Q73"/>
    <mergeCell ref="B71:C71"/>
    <mergeCell ref="D71:Q71"/>
    <mergeCell ref="R71:S71"/>
    <mergeCell ref="B69:C69"/>
    <mergeCell ref="D69:Q69"/>
    <mergeCell ref="AJ73:AK73"/>
    <mergeCell ref="AJ77:AK77"/>
    <mergeCell ref="AL77:AM77"/>
    <mergeCell ref="V70:W70"/>
    <mergeCell ref="X70:Y70"/>
    <mergeCell ref="D72:Q72"/>
    <mergeCell ref="B81:C81"/>
    <mergeCell ref="D81:Q81"/>
    <mergeCell ref="R81:S81"/>
    <mergeCell ref="R72:S72"/>
    <mergeCell ref="T72:U72"/>
    <mergeCell ref="AH70:AI70"/>
    <mergeCell ref="AL81:AM81"/>
    <mergeCell ref="AL70:AM70"/>
    <mergeCell ref="BB86:BC86"/>
    <mergeCell ref="AN77:AO77"/>
    <mergeCell ref="AP77:AQ77"/>
    <mergeCell ref="AR77:AS77"/>
    <mergeCell ref="AX72:AY72"/>
    <mergeCell ref="AN73:AO73"/>
    <mergeCell ref="AP73:AQ73"/>
    <mergeCell ref="AD72:AE72"/>
    <mergeCell ref="T69:U69"/>
    <mergeCell ref="V69:W69"/>
    <mergeCell ref="AR73:AS73"/>
    <mergeCell ref="AL73:AM73"/>
    <mergeCell ref="T77:U77"/>
    <mergeCell ref="V77:W77"/>
    <mergeCell ref="X77:Y77"/>
    <mergeCell ref="AX70:AY70"/>
    <mergeCell ref="T71:U71"/>
    <mergeCell ref="Z80:AA80"/>
    <mergeCell ref="AB80:AC80"/>
    <mergeCell ref="AD80:AE80"/>
    <mergeCell ref="T70:U70"/>
    <mergeCell ref="BB78:BC78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Z78:BA78"/>
    <mergeCell ref="AZ139:BA139"/>
    <mergeCell ref="AN140:AO140"/>
    <mergeCell ref="AP140:AQ140"/>
    <mergeCell ref="AD68:AE68"/>
    <mergeCell ref="AF68:AG68"/>
    <mergeCell ref="AH68:AI68"/>
    <mergeCell ref="AJ68:AK68"/>
    <mergeCell ref="AL68:AM68"/>
    <mergeCell ref="AB67:AC67"/>
    <mergeCell ref="AF75:AG75"/>
    <mergeCell ref="AH75:AI75"/>
    <mergeCell ref="V73:W73"/>
    <mergeCell ref="X73:Y73"/>
    <mergeCell ref="Z73:AA73"/>
    <mergeCell ref="AB73:AC73"/>
    <mergeCell ref="AH72:AI72"/>
    <mergeCell ref="R73:S73"/>
    <mergeCell ref="T73:U73"/>
    <mergeCell ref="AD67:AE67"/>
    <mergeCell ref="AF67:AG67"/>
    <mergeCell ref="AH67:AI67"/>
    <mergeCell ref="Z67:AA67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H73:AI73"/>
    <mergeCell ref="AP72:AQ72"/>
    <mergeCell ref="B149:O149"/>
    <mergeCell ref="AD145:BA145"/>
    <mergeCell ref="AH137:AI143"/>
    <mergeCell ref="AJ137:AK137"/>
    <mergeCell ref="AL137:AM143"/>
    <mergeCell ref="B139:AG139"/>
    <mergeCell ref="AJ139:AK139"/>
    <mergeCell ref="B145:Y145"/>
    <mergeCell ref="AN141:AO141"/>
    <mergeCell ref="AP141:AQ141"/>
    <mergeCell ref="AR141:AS141"/>
    <mergeCell ref="AT141:AU141"/>
    <mergeCell ref="AV141:AW141"/>
    <mergeCell ref="B79:C79"/>
    <mergeCell ref="AV72:AW72"/>
    <mergeCell ref="B73:C73"/>
    <mergeCell ref="Z79:AA79"/>
    <mergeCell ref="AB79:AC79"/>
    <mergeCell ref="AL78:AM78"/>
    <mergeCell ref="AN78:AO78"/>
    <mergeCell ref="AP78:AQ78"/>
    <mergeCell ref="AP79:AQ79"/>
    <mergeCell ref="AR79:AS79"/>
    <mergeCell ref="AZ143:BA143"/>
    <mergeCell ref="AD131:AE131"/>
    <mergeCell ref="AJ134:AK134"/>
    <mergeCell ref="X131:Y131"/>
    <mergeCell ref="V131:W131"/>
    <mergeCell ref="Z131:AA131"/>
    <mergeCell ref="AB131:AC131"/>
    <mergeCell ref="R131:S131"/>
    <mergeCell ref="AH136:AI136"/>
    <mergeCell ref="AN143:AO143"/>
    <mergeCell ref="AP143:AQ143"/>
    <mergeCell ref="AR143:AS143"/>
    <mergeCell ref="AT143:AU143"/>
    <mergeCell ref="AV143:AW143"/>
    <mergeCell ref="AX143:AY143"/>
    <mergeCell ref="AJ78:AK78"/>
    <mergeCell ref="AJ79:AK79"/>
    <mergeCell ref="AL79:AM79"/>
    <mergeCell ref="AB75:AC75"/>
    <mergeCell ref="AD75:AE75"/>
    <mergeCell ref="AR140:AS140"/>
    <mergeCell ref="AP137:AQ137"/>
    <mergeCell ref="AR137:AS137"/>
    <mergeCell ref="AT137:AU137"/>
    <mergeCell ref="AV137:AW137"/>
    <mergeCell ref="AX137:AY137"/>
    <mergeCell ref="B140:AG140"/>
    <mergeCell ref="AJ140:AK140"/>
    <mergeCell ref="AL136:AM136"/>
    <mergeCell ref="AN136:AO136"/>
    <mergeCell ref="B137:AG137"/>
    <mergeCell ref="AT136:AU136"/>
    <mergeCell ref="AV136:AW136"/>
    <mergeCell ref="AP136:AQ136"/>
    <mergeCell ref="AR136:AS136"/>
    <mergeCell ref="AP139:AQ139"/>
    <mergeCell ref="AR139:AS139"/>
    <mergeCell ref="AT139:AU139"/>
    <mergeCell ref="AV139:AW139"/>
    <mergeCell ref="AX139:AY139"/>
    <mergeCell ref="V134:W134"/>
    <mergeCell ref="Z134:AA134"/>
    <mergeCell ref="AB134:AC134"/>
    <mergeCell ref="AD134:AE134"/>
    <mergeCell ref="AF134:AG134"/>
    <mergeCell ref="AH134:AI134"/>
    <mergeCell ref="B138:AG138"/>
    <mergeCell ref="AJ138:AK138"/>
    <mergeCell ref="AH80:AI80"/>
    <mergeCell ref="AJ80:AK80"/>
    <mergeCell ref="B130:BC130"/>
    <mergeCell ref="B131:C131"/>
    <mergeCell ref="B80:C80"/>
    <mergeCell ref="D80:Q80"/>
    <mergeCell ref="AZ137:BA137"/>
    <mergeCell ref="B136:Q136"/>
    <mergeCell ref="R136:S136"/>
    <mergeCell ref="T136:U136"/>
    <mergeCell ref="V136:W136"/>
    <mergeCell ref="X136:Y136"/>
    <mergeCell ref="Z136:AA136"/>
    <mergeCell ref="AB136:AC136"/>
    <mergeCell ref="AD136:AE136"/>
    <mergeCell ref="AF136:AG136"/>
    <mergeCell ref="AL102:AM102"/>
    <mergeCell ref="AR104:AS104"/>
    <mergeCell ref="AT104:AU104"/>
    <mergeCell ref="AP103:AQ103"/>
    <mergeCell ref="AJ136:AK136"/>
    <mergeCell ref="AF86:AG86"/>
    <mergeCell ref="D131:Q131"/>
    <mergeCell ref="AL80:AM80"/>
    <mergeCell ref="AJ86:AK86"/>
    <mergeCell ref="AF80:AG80"/>
    <mergeCell ref="B89:BC89"/>
    <mergeCell ref="AX86:AY86"/>
    <mergeCell ref="AX103:AY103"/>
    <mergeCell ref="AZ103:BA103"/>
    <mergeCell ref="B141:AG141"/>
    <mergeCell ref="AJ141:AK141"/>
    <mergeCell ref="B142:AG142"/>
    <mergeCell ref="AJ142:AK142"/>
    <mergeCell ref="B143:AG143"/>
    <mergeCell ref="AJ143:AK143"/>
    <mergeCell ref="B134:C134"/>
    <mergeCell ref="D134:Q134"/>
    <mergeCell ref="R134:S134"/>
    <mergeCell ref="T134:U134"/>
    <mergeCell ref="AD126:AE126"/>
    <mergeCell ref="AF126:AG126"/>
    <mergeCell ref="AH126:AI126"/>
    <mergeCell ref="AJ126:AK126"/>
    <mergeCell ref="AL126:AM126"/>
    <mergeCell ref="AN126:AO126"/>
    <mergeCell ref="AN103:AO103"/>
    <mergeCell ref="AF106:AG106"/>
    <mergeCell ref="AH106:AI106"/>
    <mergeCell ref="AJ106:AK106"/>
    <mergeCell ref="AH111:AI111"/>
    <mergeCell ref="AJ111:AK111"/>
    <mergeCell ref="AL111:AM111"/>
    <mergeCell ref="AN111:AO111"/>
    <mergeCell ref="AP111:AQ111"/>
    <mergeCell ref="AP106:AQ106"/>
    <mergeCell ref="X134:Y134"/>
    <mergeCell ref="AT106:AU106"/>
    <mergeCell ref="AL108:AM108"/>
    <mergeCell ref="AF110:AG110"/>
    <mergeCell ref="AN105:AO105"/>
    <mergeCell ref="AP105:AQ105"/>
    <mergeCell ref="AR105:AS105"/>
    <mergeCell ref="R66:S66"/>
    <mergeCell ref="T66:U66"/>
    <mergeCell ref="V66:W66"/>
    <mergeCell ref="X66:Y66"/>
    <mergeCell ref="Z66:AA66"/>
    <mergeCell ref="AB66:AC66"/>
    <mergeCell ref="AD66:AE66"/>
    <mergeCell ref="B88:BC88"/>
    <mergeCell ref="B75:C75"/>
    <mergeCell ref="D75:Q75"/>
    <mergeCell ref="R75:S75"/>
    <mergeCell ref="R80:S80"/>
    <mergeCell ref="T80:U80"/>
    <mergeCell ref="V80:W80"/>
    <mergeCell ref="X80:Y80"/>
    <mergeCell ref="T75:U75"/>
    <mergeCell ref="X75:Y75"/>
    <mergeCell ref="Z75:AA75"/>
    <mergeCell ref="AB70:AC70"/>
    <mergeCell ref="AD70:AE70"/>
    <mergeCell ref="AF70:AG70"/>
    <mergeCell ref="Z70:AA70"/>
    <mergeCell ref="D70:Q70"/>
    <mergeCell ref="R70:S70"/>
    <mergeCell ref="AX67:AY67"/>
    <mergeCell ref="X92:Y97"/>
    <mergeCell ref="T106:U106"/>
    <mergeCell ref="V106:W106"/>
    <mergeCell ref="X106:Y106"/>
    <mergeCell ref="AX100:AY100"/>
    <mergeCell ref="B78:C78"/>
    <mergeCell ref="B76:C76"/>
    <mergeCell ref="D76:Q76"/>
    <mergeCell ref="R76:S76"/>
    <mergeCell ref="T76:U76"/>
    <mergeCell ref="V76:W76"/>
    <mergeCell ref="X76:Y76"/>
    <mergeCell ref="AZ95:BA97"/>
    <mergeCell ref="AX92:AY94"/>
    <mergeCell ref="AV86:AW86"/>
    <mergeCell ref="AZ91:BC91"/>
    <mergeCell ref="Z102:AA102"/>
    <mergeCell ref="AB102:AC102"/>
    <mergeCell ref="AD102:AE102"/>
    <mergeCell ref="AP80:AQ80"/>
    <mergeCell ref="AV80:AW80"/>
    <mergeCell ref="AX80:AY80"/>
    <mergeCell ref="AZ80:BA80"/>
    <mergeCell ref="AL86:AM86"/>
    <mergeCell ref="AJ93:AK97"/>
    <mergeCell ref="AN95:AO97"/>
    <mergeCell ref="AP95:AQ97"/>
    <mergeCell ref="AZ92:BA94"/>
    <mergeCell ref="Z93:AA97"/>
    <mergeCell ref="AT95:AU97"/>
    <mergeCell ref="AV95:AW97"/>
    <mergeCell ref="AV105:AW105"/>
    <mergeCell ref="AR106:AS106"/>
    <mergeCell ref="AJ102:AK102"/>
    <mergeCell ref="B90:C97"/>
    <mergeCell ref="D90:Q97"/>
    <mergeCell ref="R90:Y90"/>
    <mergeCell ref="Z90:AM90"/>
    <mergeCell ref="AN90:BC90"/>
    <mergeCell ref="R91:S97"/>
    <mergeCell ref="T91:U97"/>
    <mergeCell ref="V91:Y91"/>
    <mergeCell ref="Z91:AC92"/>
    <mergeCell ref="AD91:AM91"/>
    <mergeCell ref="AN91:AQ91"/>
    <mergeCell ref="AR91:AU91"/>
    <mergeCell ref="AV91:AY91"/>
    <mergeCell ref="AF76:AG76"/>
    <mergeCell ref="AH76:AI76"/>
    <mergeCell ref="AJ76:AK76"/>
    <mergeCell ref="AL76:AM76"/>
    <mergeCell ref="AN76:AO76"/>
    <mergeCell ref="AP92:AQ94"/>
    <mergeCell ref="AR92:AS94"/>
    <mergeCell ref="AT92:AU94"/>
    <mergeCell ref="AV92:AW94"/>
    <mergeCell ref="Z76:AA76"/>
    <mergeCell ref="AB76:AC76"/>
    <mergeCell ref="AD76:AE76"/>
    <mergeCell ref="AN80:AO80"/>
    <mergeCell ref="AB93:AC97"/>
    <mergeCell ref="AD93:AE97"/>
    <mergeCell ref="AF93:AG97"/>
    <mergeCell ref="AH93:AI97"/>
    <mergeCell ref="AD92:AK92"/>
    <mergeCell ref="AL92:AM97"/>
    <mergeCell ref="B70:C70"/>
    <mergeCell ref="AJ67:AK67"/>
    <mergeCell ref="AL67:AM67"/>
    <mergeCell ref="AT76:AU76"/>
    <mergeCell ref="B74:C74"/>
    <mergeCell ref="D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P68:AQ68"/>
    <mergeCell ref="AR68:AS68"/>
    <mergeCell ref="AJ75:AK75"/>
    <mergeCell ref="AL75:AM75"/>
    <mergeCell ref="AN75:AO75"/>
    <mergeCell ref="AP70:AQ70"/>
    <mergeCell ref="V75:W75"/>
    <mergeCell ref="AN68:AO68"/>
    <mergeCell ref="B72:C72"/>
    <mergeCell ref="D67:Q67"/>
    <mergeCell ref="BB143:BC143"/>
    <mergeCell ref="BB92:BC94"/>
    <mergeCell ref="B100:C100"/>
    <mergeCell ref="D100:Q100"/>
    <mergeCell ref="R100:S100"/>
    <mergeCell ref="T100:U100"/>
    <mergeCell ref="V100:W100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AP100:AQ100"/>
    <mergeCell ref="AR100:AS100"/>
    <mergeCell ref="AT100:AU100"/>
    <mergeCell ref="AV100:AW100"/>
    <mergeCell ref="AX141:AY141"/>
    <mergeCell ref="AZ141:BA141"/>
    <mergeCell ref="AN142:AO142"/>
    <mergeCell ref="AP142:AQ142"/>
    <mergeCell ref="AR142:AS142"/>
    <mergeCell ref="AT142:AU142"/>
    <mergeCell ref="AV142:AW142"/>
    <mergeCell ref="AX142:AY142"/>
    <mergeCell ref="AF102:AG102"/>
    <mergeCell ref="AH102:AI102"/>
    <mergeCell ref="B105:C105"/>
    <mergeCell ref="AH104:AI104"/>
    <mergeCell ref="AV106:AW106"/>
    <mergeCell ref="AX106:AY106"/>
    <mergeCell ref="AZ106:BA106"/>
    <mergeCell ref="AV74:AW74"/>
    <mergeCell ref="AX74:AY74"/>
    <mergeCell ref="AZ74:BA74"/>
    <mergeCell ref="BB74:BC74"/>
    <mergeCell ref="AR86:AS86"/>
    <mergeCell ref="AR80:AS80"/>
    <mergeCell ref="AT80:AU80"/>
    <mergeCell ref="AP86:AQ86"/>
    <mergeCell ref="AV76:AW76"/>
    <mergeCell ref="AX76:AY76"/>
    <mergeCell ref="AZ76:BA76"/>
    <mergeCell ref="BB76:BC76"/>
    <mergeCell ref="AV111:AW111"/>
    <mergeCell ref="AT78:AU78"/>
    <mergeCell ref="AT86:AU86"/>
    <mergeCell ref="AV108:AW108"/>
    <mergeCell ref="AX108:AY108"/>
    <mergeCell ref="AZ108:BA108"/>
    <mergeCell ref="AT99:AU99"/>
    <mergeCell ref="AV99:AW99"/>
    <mergeCell ref="AX99:AY99"/>
    <mergeCell ref="AV81:AW81"/>
    <mergeCell ref="AX81:AY81"/>
    <mergeCell ref="AZ81:BA81"/>
    <mergeCell ref="BB81:BC81"/>
    <mergeCell ref="AX85:AY85"/>
    <mergeCell ref="AZ85:BA85"/>
    <mergeCell ref="BB85:BC85"/>
    <mergeCell ref="AV85:AW85"/>
    <mergeCell ref="AZ142:BA142"/>
    <mergeCell ref="BB106:BC106"/>
    <mergeCell ref="AZ100:BA100"/>
    <mergeCell ref="BB100:BC100"/>
    <mergeCell ref="AV75:AW75"/>
    <mergeCell ref="AX75:AY75"/>
    <mergeCell ref="AZ75:BA75"/>
    <mergeCell ref="BB75:BC75"/>
    <mergeCell ref="AX127:AY127"/>
    <mergeCell ref="AN139:AO139"/>
    <mergeCell ref="AT140:AU140"/>
    <mergeCell ref="AV140:AW140"/>
    <mergeCell ref="AX140:AY140"/>
    <mergeCell ref="AZ140:BA140"/>
    <mergeCell ref="AX136:AY136"/>
    <mergeCell ref="AZ136:BA136"/>
    <mergeCell ref="AN137:AO137"/>
    <mergeCell ref="AX102:AY102"/>
    <mergeCell ref="AZ102:BA102"/>
    <mergeCell ref="BB102:BC102"/>
    <mergeCell ref="AV104:AW104"/>
    <mergeCell ref="AX104:AY104"/>
    <mergeCell ref="AZ104:BA104"/>
    <mergeCell ref="BB104:BC104"/>
    <mergeCell ref="AT105:AU105"/>
    <mergeCell ref="AT75:AU75"/>
    <mergeCell ref="AP76:AQ76"/>
    <mergeCell ref="AR76:AS76"/>
    <mergeCell ref="AP75:AQ75"/>
    <mergeCell ref="AR75:AS75"/>
    <mergeCell ref="AP126:AQ126"/>
    <mergeCell ref="AR126:AS126"/>
    <mergeCell ref="R127:S127"/>
    <mergeCell ref="T127:U127"/>
    <mergeCell ref="V127:W127"/>
    <mergeCell ref="X127:Y127"/>
    <mergeCell ref="Z127:AA127"/>
    <mergeCell ref="AB127:AC127"/>
    <mergeCell ref="AD127:AE127"/>
    <mergeCell ref="AF127:AG127"/>
    <mergeCell ref="AH127:AI127"/>
    <mergeCell ref="AJ127:AK127"/>
    <mergeCell ref="AL127:AM127"/>
    <mergeCell ref="AN127:AO127"/>
    <mergeCell ref="AP127:AQ127"/>
    <mergeCell ref="AR127:AS127"/>
    <mergeCell ref="AT127:AU127"/>
    <mergeCell ref="AV127:AW127"/>
    <mergeCell ref="B102:C102"/>
    <mergeCell ref="D102:Q102"/>
    <mergeCell ref="R102:S102"/>
    <mergeCell ref="T102:U102"/>
    <mergeCell ref="V102:W102"/>
    <mergeCell ref="X102:Y102"/>
    <mergeCell ref="B106:C106"/>
    <mergeCell ref="D106:Q106"/>
    <mergeCell ref="R106:S106"/>
    <mergeCell ref="AN102:AO102"/>
    <mergeCell ref="AP102:AQ102"/>
    <mergeCell ref="AR102:AS102"/>
    <mergeCell ref="AT102:AU102"/>
    <mergeCell ref="AV102:AW102"/>
    <mergeCell ref="T109:U109"/>
    <mergeCell ref="V109:W109"/>
    <mergeCell ref="AZ127:BA127"/>
    <mergeCell ref="BB127:BC127"/>
    <mergeCell ref="B126:C126"/>
    <mergeCell ref="D126:Q126"/>
    <mergeCell ref="R126:S126"/>
    <mergeCell ref="T126:U126"/>
    <mergeCell ref="V126:W126"/>
    <mergeCell ref="X126:Y126"/>
    <mergeCell ref="Z126:AA126"/>
    <mergeCell ref="AB126:AC126"/>
    <mergeCell ref="B101:C101"/>
    <mergeCell ref="D101:Q101"/>
    <mergeCell ref="R101:S101"/>
    <mergeCell ref="T101:U101"/>
    <mergeCell ref="V101:W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  <mergeCell ref="AN101:AO101"/>
    <mergeCell ref="AP101:AQ101"/>
    <mergeCell ref="AR101:AS101"/>
    <mergeCell ref="AT101:AU101"/>
    <mergeCell ref="AV101:AW101"/>
    <mergeCell ref="AX101:AY101"/>
    <mergeCell ref="AZ101:BA101"/>
    <mergeCell ref="BB101:BC101"/>
    <mergeCell ref="B127:Q127"/>
    <mergeCell ref="AX128:AY128"/>
    <mergeCell ref="AZ128:BA128"/>
    <mergeCell ref="BB128:BC128"/>
    <mergeCell ref="B128:Q128"/>
    <mergeCell ref="R128:S128"/>
    <mergeCell ref="T128:U128"/>
    <mergeCell ref="V128:W128"/>
    <mergeCell ref="X128:Y128"/>
    <mergeCell ref="Z128:AA128"/>
    <mergeCell ref="AB128:AC128"/>
    <mergeCell ref="AD128:AE128"/>
    <mergeCell ref="AF128:AG128"/>
    <mergeCell ref="AH128:AI128"/>
    <mergeCell ref="AJ128:AK128"/>
    <mergeCell ref="AL128:AM128"/>
    <mergeCell ref="AN128:AO128"/>
    <mergeCell ref="AP128:AQ128"/>
    <mergeCell ref="AR128:AS128"/>
    <mergeCell ref="AT128:AU128"/>
    <mergeCell ref="AV128:AW128"/>
    <mergeCell ref="B49:R49"/>
    <mergeCell ref="S49:V49"/>
    <mergeCell ref="W49:Z49"/>
    <mergeCell ref="AA49:AB49"/>
    <mergeCell ref="AC49:AS49"/>
    <mergeCell ref="AT49:AW49"/>
    <mergeCell ref="AX49:BA49"/>
    <mergeCell ref="AW32:BC32"/>
    <mergeCell ref="AU35:AY35"/>
    <mergeCell ref="AA42:AB42"/>
    <mergeCell ref="AC42:AS42"/>
    <mergeCell ref="AP36:AS36"/>
    <mergeCell ref="AT79:AU79"/>
    <mergeCell ref="AT72:AU72"/>
    <mergeCell ref="AV77:AW77"/>
    <mergeCell ref="AV66:AW66"/>
    <mergeCell ref="AX66:AY66"/>
    <mergeCell ref="AZ66:BA66"/>
    <mergeCell ref="BB66:BC66"/>
    <mergeCell ref="AR70:AS70"/>
    <mergeCell ref="AT70:AU70"/>
    <mergeCell ref="B66:C66"/>
    <mergeCell ref="D66:Q66"/>
    <mergeCell ref="AN66:AO66"/>
    <mergeCell ref="AP66:AQ66"/>
    <mergeCell ref="AR66:AS66"/>
    <mergeCell ref="AT66:AU66"/>
    <mergeCell ref="AH78:AI78"/>
    <mergeCell ref="AF78:AG78"/>
    <mergeCell ref="T78:U78"/>
    <mergeCell ref="R78:S78"/>
    <mergeCell ref="AR67:AS67"/>
    <mergeCell ref="AN81:AO81"/>
    <mergeCell ref="AP81:AQ81"/>
    <mergeCell ref="AR81:AS81"/>
    <mergeCell ref="AT81:AU81"/>
    <mergeCell ref="B85:C85"/>
    <mergeCell ref="D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AJ85:AK85"/>
    <mergeCell ref="AL85:AM85"/>
    <mergeCell ref="AN85:AO85"/>
    <mergeCell ref="AP85:AQ85"/>
    <mergeCell ref="AR85:AS85"/>
    <mergeCell ref="AT85:AU85"/>
    <mergeCell ref="AB83:AC83"/>
    <mergeCell ref="AD83:AE83"/>
    <mergeCell ref="AF83:AG83"/>
    <mergeCell ref="AL83:AM83"/>
    <mergeCell ref="AN83:AO83"/>
    <mergeCell ref="AP83:AQ83"/>
    <mergeCell ref="AR83:AS83"/>
    <mergeCell ref="AT83:AU83"/>
    <mergeCell ref="B84:C84"/>
    <mergeCell ref="D84:Q84"/>
    <mergeCell ref="R84:S84"/>
    <mergeCell ref="BB83:BC83"/>
    <mergeCell ref="B82:C82"/>
    <mergeCell ref="D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AZ82:BA82"/>
    <mergeCell ref="BB82:BC82"/>
    <mergeCell ref="AH83:AI83"/>
    <mergeCell ref="AJ83:AK83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AV84:AW84"/>
    <mergeCell ref="AX84:AY84"/>
    <mergeCell ref="AZ84:BA84"/>
    <mergeCell ref="AV83:AW83"/>
    <mergeCell ref="AX83:AY83"/>
    <mergeCell ref="AZ83:BA83"/>
    <mergeCell ref="BB84:BC84"/>
    <mergeCell ref="B83:C83"/>
    <mergeCell ref="D83:Q83"/>
    <mergeCell ref="R83:S83"/>
    <mergeCell ref="T83:U83"/>
    <mergeCell ref="V83:W83"/>
    <mergeCell ref="X83:Y83"/>
    <mergeCell ref="Z83:AA83"/>
    <mergeCell ref="AX118:AY118"/>
    <mergeCell ref="AZ118:BA118"/>
    <mergeCell ref="BB118:BC118"/>
    <mergeCell ref="B117:C117"/>
    <mergeCell ref="D117:Q117"/>
    <mergeCell ref="R117:S117"/>
    <mergeCell ref="T117:U117"/>
    <mergeCell ref="V117:W117"/>
    <mergeCell ref="X117:Y117"/>
    <mergeCell ref="Z117:AA117"/>
    <mergeCell ref="AB117:AC117"/>
    <mergeCell ref="AD117:AE117"/>
    <mergeCell ref="AF117:AG117"/>
    <mergeCell ref="AH117:AI117"/>
    <mergeCell ref="AJ117:AK117"/>
    <mergeCell ref="AL117:AM117"/>
    <mergeCell ref="AN117:AO117"/>
    <mergeCell ref="AP117:AQ117"/>
    <mergeCell ref="AR117:AS117"/>
    <mergeCell ref="AT117:AU117"/>
    <mergeCell ref="AB107:AC107"/>
    <mergeCell ref="T84:U84"/>
    <mergeCell ref="V84:W84"/>
    <mergeCell ref="X84:Y84"/>
    <mergeCell ref="AJ119:AK119"/>
    <mergeCell ref="AL119:AM119"/>
    <mergeCell ref="AN119:AO119"/>
    <mergeCell ref="AP119:AQ119"/>
    <mergeCell ref="AR119:AS119"/>
    <mergeCell ref="AT119:AU119"/>
    <mergeCell ref="AV117:AW117"/>
    <mergeCell ref="AX117:AY117"/>
    <mergeCell ref="AZ117:BA117"/>
    <mergeCell ref="BB117:BC117"/>
    <mergeCell ref="B118:C118"/>
    <mergeCell ref="D118:Q118"/>
    <mergeCell ref="R118:S118"/>
    <mergeCell ref="T118:U118"/>
    <mergeCell ref="V118:W118"/>
    <mergeCell ref="X118:Y118"/>
    <mergeCell ref="Z118:AA118"/>
    <mergeCell ref="AB118:AC118"/>
    <mergeCell ref="AD118:AE118"/>
    <mergeCell ref="AF118:AG118"/>
    <mergeCell ref="AH118:AI118"/>
    <mergeCell ref="AJ118:AK118"/>
    <mergeCell ref="AL118:AM118"/>
    <mergeCell ref="AN118:AO118"/>
    <mergeCell ref="AP118:AQ118"/>
    <mergeCell ref="AR118:AS118"/>
    <mergeCell ref="AT118:AU118"/>
    <mergeCell ref="AV118:AW118"/>
    <mergeCell ref="AV119:AW119"/>
    <mergeCell ref="AX119:AY119"/>
    <mergeCell ref="AZ119:BA119"/>
    <mergeCell ref="BB119:BC119"/>
    <mergeCell ref="B120:C120"/>
    <mergeCell ref="D120:Q120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20:AK120"/>
    <mergeCell ref="AL120:AM120"/>
    <mergeCell ref="AN120:AO120"/>
    <mergeCell ref="AP120:AQ120"/>
    <mergeCell ref="AR120:AS120"/>
    <mergeCell ref="AT120:AU120"/>
    <mergeCell ref="AV120:AW120"/>
    <mergeCell ref="AX120:AY120"/>
    <mergeCell ref="AZ120:BA120"/>
    <mergeCell ref="BB120:BC120"/>
    <mergeCell ref="B119:C119"/>
    <mergeCell ref="D119:Q119"/>
    <mergeCell ref="R119:S119"/>
    <mergeCell ref="T119:U119"/>
    <mergeCell ref="V119:W119"/>
    <mergeCell ref="X119:Y119"/>
    <mergeCell ref="Z119:AA119"/>
    <mergeCell ref="AX122:AY122"/>
    <mergeCell ref="AZ122:BA122"/>
    <mergeCell ref="BB122:BC122"/>
    <mergeCell ref="B121:C121"/>
    <mergeCell ref="D121:Q121"/>
    <mergeCell ref="R121:S121"/>
    <mergeCell ref="T121:U121"/>
    <mergeCell ref="V121:W121"/>
    <mergeCell ref="X121:Y121"/>
    <mergeCell ref="Z121:AA121"/>
    <mergeCell ref="AB121:AC121"/>
    <mergeCell ref="AD121:AE121"/>
    <mergeCell ref="AF121:AG121"/>
    <mergeCell ref="AH121:AI121"/>
    <mergeCell ref="AJ121:AK121"/>
    <mergeCell ref="AL121:AM121"/>
    <mergeCell ref="AN121:AO121"/>
    <mergeCell ref="AP121:AQ121"/>
    <mergeCell ref="AR121:AS121"/>
    <mergeCell ref="AT121:AU121"/>
    <mergeCell ref="AV121:AW121"/>
    <mergeCell ref="AX121:AY121"/>
    <mergeCell ref="AZ121:BA121"/>
    <mergeCell ref="BB121:BC121"/>
    <mergeCell ref="B122:C122"/>
    <mergeCell ref="D122:Q122"/>
    <mergeCell ref="R122:S122"/>
    <mergeCell ref="T122:U122"/>
    <mergeCell ref="V122:W122"/>
    <mergeCell ref="X122:Y122"/>
    <mergeCell ref="Z122:AA122"/>
    <mergeCell ref="AB122:AC122"/>
    <mergeCell ref="AF122:AG122"/>
    <mergeCell ref="AH122:AI122"/>
    <mergeCell ref="AJ122:AK122"/>
    <mergeCell ref="AL122:AM122"/>
    <mergeCell ref="AN122:AO122"/>
    <mergeCell ref="AP122:AQ122"/>
    <mergeCell ref="AR122:AS122"/>
    <mergeCell ref="AT122:AU122"/>
    <mergeCell ref="AV122:AW122"/>
    <mergeCell ref="AD122:AE122"/>
    <mergeCell ref="B123:C123"/>
    <mergeCell ref="D123:Q123"/>
    <mergeCell ref="R123:S123"/>
    <mergeCell ref="T123:U123"/>
    <mergeCell ref="V123:W123"/>
    <mergeCell ref="X123:Y123"/>
    <mergeCell ref="Z123:AA123"/>
    <mergeCell ref="AB123:AC123"/>
    <mergeCell ref="AD123:AE123"/>
    <mergeCell ref="AF123:AG123"/>
    <mergeCell ref="AH123:AI123"/>
    <mergeCell ref="AJ123:AK123"/>
    <mergeCell ref="AL123:AM123"/>
    <mergeCell ref="AN123:AO123"/>
    <mergeCell ref="AP123:AQ123"/>
    <mergeCell ref="AR123:AS123"/>
    <mergeCell ref="AT123:AU123"/>
    <mergeCell ref="AV123:AW123"/>
    <mergeCell ref="AX123:AY123"/>
    <mergeCell ref="AZ123:BA123"/>
    <mergeCell ref="BB123:BC123"/>
    <mergeCell ref="B107:C107"/>
    <mergeCell ref="D107:Q107"/>
    <mergeCell ref="R107:S107"/>
    <mergeCell ref="T107:U107"/>
    <mergeCell ref="V107:W107"/>
    <mergeCell ref="X107:Y107"/>
    <mergeCell ref="Z107:AA107"/>
    <mergeCell ref="AV124:AW124"/>
    <mergeCell ref="AX124:AY124"/>
    <mergeCell ref="AZ124:BA124"/>
    <mergeCell ref="BB124:BC124"/>
    <mergeCell ref="B124:C124"/>
    <mergeCell ref="D124:Q124"/>
    <mergeCell ref="R124:S124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4:AK124"/>
    <mergeCell ref="AL124:AM124"/>
    <mergeCell ref="AN124:AO124"/>
    <mergeCell ref="AP124:AQ124"/>
    <mergeCell ref="AR124:AS124"/>
    <mergeCell ref="AT124:AU124"/>
  </mergeCells>
  <pageMargins left="0.23622047244094491" right="0.23622047244094491" top="0.47244094488188981" bottom="0.51181102362204722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I73" sqref="I73"/>
    </sheetView>
  </sheetViews>
  <sheetFormatPr defaultRowHeight="15" x14ac:dyDescent="0.25"/>
  <cols>
    <col min="1" max="1" width="5.7109375" customWidth="1"/>
    <col min="2" max="2" width="27.5703125" customWidth="1"/>
    <col min="4" max="5" width="9.140625" style="1"/>
    <col min="6" max="6" width="27.28515625" customWidth="1"/>
    <col min="7" max="7" width="10.28515625" bestFit="1" customWidth="1"/>
    <col min="8" max="9" width="9.140625" style="1"/>
  </cols>
  <sheetData>
    <row r="1" spans="1:9" x14ac:dyDescent="0.25">
      <c r="A1" t="s">
        <v>121</v>
      </c>
    </row>
    <row r="2" spans="1:9" s="1" customFormat="1" ht="15.75" thickBot="1" x14ac:dyDescent="0.3"/>
    <row r="3" spans="1:9" s="1" customFormat="1" ht="15.75" thickBot="1" x14ac:dyDescent="0.3">
      <c r="A3" s="609" t="s">
        <v>126</v>
      </c>
      <c r="B3" s="610"/>
      <c r="C3" s="610"/>
      <c r="D3" s="610"/>
      <c r="E3" s="610"/>
      <c r="F3" s="610"/>
      <c r="G3" s="610"/>
      <c r="H3" s="610"/>
      <c r="I3" s="611"/>
    </row>
    <row r="4" spans="1:9" s="1" customFormat="1" x14ac:dyDescent="0.25">
      <c r="A4" s="612" t="s">
        <v>117</v>
      </c>
      <c r="B4" s="614" t="s">
        <v>44</v>
      </c>
      <c r="C4" s="614"/>
      <c r="D4" s="614"/>
      <c r="E4" s="615"/>
      <c r="F4" s="616" t="s">
        <v>45</v>
      </c>
      <c r="G4" s="617"/>
      <c r="H4" s="617"/>
      <c r="I4" s="618"/>
    </row>
    <row r="5" spans="1:9" s="1" customFormat="1" ht="15.75" thickBot="1" x14ac:dyDescent="0.3">
      <c r="A5" s="613"/>
      <c r="B5" s="3" t="s">
        <v>118</v>
      </c>
      <c r="C5" s="3" t="s">
        <v>3</v>
      </c>
      <c r="D5" s="3" t="s">
        <v>122</v>
      </c>
      <c r="E5" s="4" t="s">
        <v>67</v>
      </c>
      <c r="F5" s="5" t="s">
        <v>118</v>
      </c>
      <c r="G5" s="3" t="s">
        <v>3</v>
      </c>
      <c r="H5" s="3" t="s">
        <v>122</v>
      </c>
      <c r="I5" s="4" t="s">
        <v>67</v>
      </c>
    </row>
    <row r="6" spans="1:9" s="1" customFormat="1" ht="15.75" thickBot="1" x14ac:dyDescent="0.3">
      <c r="A6" s="603" t="s">
        <v>120</v>
      </c>
      <c r="B6" s="604"/>
      <c r="C6" s="604"/>
      <c r="D6" s="604"/>
      <c r="E6" s="604"/>
      <c r="F6" s="604"/>
      <c r="G6" s="604"/>
      <c r="H6" s="604"/>
      <c r="I6" s="605"/>
    </row>
    <row r="7" spans="1:9" s="1" customFormat="1" ht="30.75" customHeight="1" x14ac:dyDescent="0.25">
      <c r="A7" s="18">
        <v>1</v>
      </c>
      <c r="B7" s="44" t="s">
        <v>153</v>
      </c>
      <c r="C7" s="19">
        <v>5</v>
      </c>
      <c r="D7" s="19">
        <v>1</v>
      </c>
      <c r="E7" s="20"/>
      <c r="F7" s="8"/>
      <c r="G7" s="9"/>
      <c r="H7" s="9"/>
      <c r="I7" s="10"/>
    </row>
    <row r="8" spans="1:9" s="1" customFormat="1" x14ac:dyDescent="0.25">
      <c r="A8" s="21">
        <v>2</v>
      </c>
      <c r="B8" s="22" t="s">
        <v>154</v>
      </c>
      <c r="C8" s="23">
        <v>3</v>
      </c>
      <c r="D8" s="23">
        <v>1</v>
      </c>
      <c r="E8" s="24"/>
      <c r="F8" s="11"/>
      <c r="G8" s="12"/>
      <c r="H8" s="12"/>
      <c r="I8" s="13"/>
    </row>
    <row r="9" spans="1:9" s="1" customFormat="1" ht="45" x14ac:dyDescent="0.25">
      <c r="A9" s="21">
        <v>3</v>
      </c>
      <c r="B9" s="44" t="s">
        <v>156</v>
      </c>
      <c r="C9" s="23">
        <v>3</v>
      </c>
      <c r="D9" s="23">
        <v>1</v>
      </c>
      <c r="E9" s="24"/>
      <c r="F9" s="11"/>
      <c r="G9" s="12"/>
      <c r="H9" s="12"/>
      <c r="I9" s="13"/>
    </row>
    <row r="10" spans="1:9" s="1" customFormat="1" ht="30" x14ac:dyDescent="0.25">
      <c r="A10" s="21">
        <v>4</v>
      </c>
      <c r="B10" s="44" t="s">
        <v>158</v>
      </c>
      <c r="C10" s="23">
        <v>2</v>
      </c>
      <c r="D10" s="23">
        <v>1</v>
      </c>
      <c r="E10" s="24"/>
      <c r="F10" s="11"/>
      <c r="G10" s="12"/>
      <c r="H10" s="12"/>
      <c r="I10" s="13"/>
    </row>
    <row r="11" spans="1:9" s="1" customFormat="1" ht="30" x14ac:dyDescent="0.25">
      <c r="A11" s="21">
        <v>5</v>
      </c>
      <c r="B11" s="44" t="s">
        <v>159</v>
      </c>
      <c r="C11" s="23">
        <v>4</v>
      </c>
      <c r="D11" s="23">
        <v>1</v>
      </c>
      <c r="E11" s="24"/>
      <c r="F11" s="11"/>
      <c r="G11" s="12"/>
      <c r="H11" s="12"/>
      <c r="I11" s="13"/>
    </row>
    <row r="12" spans="1:9" s="1" customFormat="1" x14ac:dyDescent="0.25">
      <c r="A12" s="21">
        <v>6</v>
      </c>
      <c r="B12" s="22" t="s">
        <v>170</v>
      </c>
      <c r="C12" s="23">
        <v>4</v>
      </c>
      <c r="D12" s="23"/>
      <c r="E12" s="24">
        <v>1</v>
      </c>
      <c r="F12" s="11"/>
      <c r="G12" s="12"/>
      <c r="H12" s="12"/>
      <c r="I12" s="13"/>
    </row>
    <row r="13" spans="1:9" s="1" customFormat="1" x14ac:dyDescent="0.25">
      <c r="A13" s="21">
        <v>7</v>
      </c>
      <c r="B13" s="14"/>
      <c r="C13" s="12"/>
      <c r="D13" s="12"/>
      <c r="E13" s="13"/>
      <c r="F13" s="25" t="s">
        <v>161</v>
      </c>
      <c r="G13" s="23">
        <v>4</v>
      </c>
      <c r="H13" s="23">
        <v>1</v>
      </c>
      <c r="I13" s="24"/>
    </row>
    <row r="14" spans="1:9" s="1" customFormat="1" x14ac:dyDescent="0.25">
      <c r="A14" s="21">
        <v>8</v>
      </c>
      <c r="B14" s="14"/>
      <c r="C14" s="12"/>
      <c r="D14" s="12"/>
      <c r="E14" s="13"/>
      <c r="F14" s="25" t="s">
        <v>162</v>
      </c>
      <c r="G14" s="23">
        <v>4</v>
      </c>
      <c r="H14" s="23"/>
      <c r="I14" s="24">
        <v>1</v>
      </c>
    </row>
    <row r="15" spans="1:9" s="1" customFormat="1" ht="30" x14ac:dyDescent="0.25">
      <c r="A15" s="21">
        <v>9</v>
      </c>
      <c r="B15" s="14"/>
      <c r="C15" s="12"/>
      <c r="D15" s="12"/>
      <c r="E15" s="13"/>
      <c r="F15" s="44" t="s">
        <v>166</v>
      </c>
      <c r="G15" s="23">
        <v>3</v>
      </c>
      <c r="H15" s="23">
        <v>1</v>
      </c>
      <c r="I15" s="24"/>
    </row>
    <row r="16" spans="1:9" s="1" customFormat="1" ht="30" x14ac:dyDescent="0.25">
      <c r="A16" s="26">
        <v>10</v>
      </c>
      <c r="B16" s="15"/>
      <c r="C16" s="16"/>
      <c r="D16" s="16"/>
      <c r="E16" s="17"/>
      <c r="F16" s="44" t="s">
        <v>168</v>
      </c>
      <c r="G16" s="27">
        <v>4</v>
      </c>
      <c r="H16" s="45">
        <v>1</v>
      </c>
      <c r="I16" s="28"/>
    </row>
    <row r="17" spans="1:10" s="1" customFormat="1" ht="30.75" thickBot="1" x14ac:dyDescent="0.3">
      <c r="A17" s="26">
        <v>11</v>
      </c>
      <c r="B17" s="15"/>
      <c r="C17" s="16"/>
      <c r="D17" s="16"/>
      <c r="E17" s="17"/>
      <c r="F17" s="44" t="s">
        <v>169</v>
      </c>
      <c r="G17" s="27">
        <v>3</v>
      </c>
      <c r="H17" s="43"/>
      <c r="I17" s="28">
        <v>1</v>
      </c>
    </row>
    <row r="18" spans="1:10" s="1" customFormat="1" ht="15.75" thickBot="1" x14ac:dyDescent="0.3">
      <c r="A18" s="592" t="s">
        <v>128</v>
      </c>
      <c r="B18" s="593"/>
      <c r="C18" s="593"/>
      <c r="D18" s="593"/>
      <c r="E18" s="593"/>
      <c r="F18" s="593"/>
      <c r="G18" s="40">
        <f>SUM(C7:C17)+SUM(G7:G17)</f>
        <v>39</v>
      </c>
      <c r="H18" s="41">
        <f>SUM(D7:D17)+SUM(H7:H17)</f>
        <v>8</v>
      </c>
      <c r="I18" s="42">
        <f>SUM(E7:E17)+SUM(I7:I17)</f>
        <v>3</v>
      </c>
    </row>
    <row r="19" spans="1:10" s="1" customFormat="1" ht="15.75" thickBot="1" x14ac:dyDescent="0.3">
      <c r="A19" s="606" t="s">
        <v>125</v>
      </c>
      <c r="B19" s="607"/>
      <c r="C19" s="607"/>
      <c r="D19" s="607"/>
      <c r="E19" s="607"/>
      <c r="F19" s="607"/>
      <c r="G19" s="607"/>
      <c r="H19" s="607"/>
      <c r="I19" s="608"/>
    </row>
    <row r="20" spans="1:10" s="1" customFormat="1" x14ac:dyDescent="0.25">
      <c r="A20" s="29">
        <v>12</v>
      </c>
      <c r="B20" s="30" t="s">
        <v>247</v>
      </c>
      <c r="C20" s="31">
        <v>3</v>
      </c>
      <c r="D20" s="31"/>
      <c r="E20" s="32">
        <v>1</v>
      </c>
      <c r="F20" s="33"/>
      <c r="G20" s="31"/>
      <c r="H20" s="31"/>
      <c r="I20" s="32"/>
    </row>
    <row r="21" spans="1:10" s="1" customFormat="1" x14ac:dyDescent="0.25">
      <c r="A21" s="21">
        <v>13</v>
      </c>
      <c r="B21" s="22" t="s">
        <v>247</v>
      </c>
      <c r="C21" s="23">
        <v>3</v>
      </c>
      <c r="D21" s="23"/>
      <c r="E21" s="24">
        <v>1</v>
      </c>
      <c r="F21" s="22"/>
      <c r="G21" s="23"/>
      <c r="H21" s="23"/>
      <c r="I21" s="24"/>
    </row>
    <row r="22" spans="1:10" s="1" customFormat="1" x14ac:dyDescent="0.25">
      <c r="A22" s="21">
        <v>14</v>
      </c>
      <c r="B22" s="22" t="s">
        <v>247</v>
      </c>
      <c r="C22" s="23">
        <v>3</v>
      </c>
      <c r="D22" s="23"/>
      <c r="E22" s="24">
        <v>1</v>
      </c>
      <c r="F22" s="22"/>
      <c r="G22" s="23"/>
      <c r="H22" s="23"/>
      <c r="I22" s="24"/>
    </row>
    <row r="23" spans="1:10" s="1" customFormat="1" x14ac:dyDescent="0.25">
      <c r="A23" s="21">
        <v>15</v>
      </c>
      <c r="B23" s="22"/>
      <c r="C23" s="23"/>
      <c r="D23" s="23"/>
      <c r="E23" s="24"/>
      <c r="F23" s="22" t="s">
        <v>247</v>
      </c>
      <c r="G23" s="23">
        <v>3</v>
      </c>
      <c r="H23" s="23"/>
      <c r="I23" s="24">
        <v>1</v>
      </c>
    </row>
    <row r="24" spans="1:10" s="1" customFormat="1" x14ac:dyDescent="0.25">
      <c r="A24" s="21">
        <v>16</v>
      </c>
      <c r="B24" s="22"/>
      <c r="C24" s="23"/>
      <c r="D24" s="23"/>
      <c r="E24" s="24"/>
      <c r="F24" s="22" t="s">
        <v>247</v>
      </c>
      <c r="G24" s="23">
        <v>3</v>
      </c>
      <c r="H24" s="23"/>
      <c r="I24" s="24">
        <v>1</v>
      </c>
    </row>
    <row r="25" spans="1:10" s="1" customFormat="1" x14ac:dyDescent="0.25">
      <c r="A25" s="21">
        <v>17</v>
      </c>
      <c r="B25" s="22"/>
      <c r="C25" s="23"/>
      <c r="D25" s="23"/>
      <c r="E25" s="24"/>
      <c r="F25" s="22" t="s">
        <v>247</v>
      </c>
      <c r="G25" s="23">
        <v>3</v>
      </c>
      <c r="H25" s="23"/>
      <c r="I25" s="24">
        <v>1</v>
      </c>
    </row>
    <row r="26" spans="1:10" s="1" customFormat="1" x14ac:dyDescent="0.25">
      <c r="A26" s="21">
        <v>18</v>
      </c>
      <c r="B26" s="22"/>
      <c r="C26" s="23"/>
      <c r="D26" s="23"/>
      <c r="E26" s="24"/>
      <c r="F26" s="22" t="s">
        <v>247</v>
      </c>
      <c r="G26" s="23">
        <v>3</v>
      </c>
      <c r="H26" s="23">
        <v>1</v>
      </c>
      <c r="I26" s="24"/>
    </row>
    <row r="27" spans="1:10" s="1" customFormat="1" ht="15.75" thickBot="1" x14ac:dyDescent="0.3">
      <c r="A27" s="586" t="s">
        <v>130</v>
      </c>
      <c r="B27" s="587"/>
      <c r="C27" s="588"/>
      <c r="D27" s="3">
        <f>SUM(D20:D26)</f>
        <v>0</v>
      </c>
      <c r="E27" s="4">
        <f>SUM(E20:E26)</f>
        <v>3</v>
      </c>
      <c r="F27" s="586" t="s">
        <v>130</v>
      </c>
      <c r="G27" s="588"/>
      <c r="H27" s="3">
        <f>SUM(H20:H26)</f>
        <v>1</v>
      </c>
      <c r="I27" s="4">
        <f>SUM(I20:I26)</f>
        <v>3</v>
      </c>
    </row>
    <row r="28" spans="1:10" s="1" customFormat="1" ht="15.75" thickBot="1" x14ac:dyDescent="0.3">
      <c r="A28" s="584" t="s">
        <v>119</v>
      </c>
      <c r="B28" s="585"/>
      <c r="C28" s="585"/>
      <c r="D28" s="585"/>
      <c r="E28" s="585"/>
      <c r="F28" s="585"/>
      <c r="G28" s="38">
        <f>SUM(C7:C26)+SUM(G7:G26)-G18</f>
        <v>60</v>
      </c>
      <c r="H28" s="38">
        <f>D27+H27+H18</f>
        <v>9</v>
      </c>
      <c r="I28" s="39">
        <f>E27+I27+I18</f>
        <v>9</v>
      </c>
    </row>
    <row r="29" spans="1:10" s="1" customFormat="1" ht="15.75" thickBot="1" x14ac:dyDescent="0.3">
      <c r="A29" s="34"/>
      <c r="B29" s="34"/>
      <c r="C29" s="34"/>
      <c r="D29" s="34"/>
      <c r="E29" s="34"/>
      <c r="F29" s="34"/>
      <c r="G29" s="6"/>
      <c r="H29" s="6"/>
      <c r="I29" s="6"/>
      <c r="J29" s="2"/>
    </row>
    <row r="30" spans="1:10" s="1" customFormat="1" ht="15.75" thickBot="1" x14ac:dyDescent="0.3">
      <c r="A30" s="594" t="s">
        <v>127</v>
      </c>
      <c r="B30" s="595"/>
      <c r="C30" s="595"/>
      <c r="D30" s="595"/>
      <c r="E30" s="595"/>
      <c r="F30" s="595"/>
      <c r="G30" s="595"/>
      <c r="H30" s="595"/>
      <c r="I30" s="596"/>
    </row>
    <row r="31" spans="1:10" s="1" customFormat="1" x14ac:dyDescent="0.25">
      <c r="A31" s="597" t="s">
        <v>117</v>
      </c>
      <c r="B31" s="599" t="s">
        <v>46</v>
      </c>
      <c r="C31" s="600"/>
      <c r="D31" s="600"/>
      <c r="E31" s="601"/>
      <c r="F31" s="602" t="s">
        <v>47</v>
      </c>
      <c r="G31" s="600"/>
      <c r="H31" s="600"/>
      <c r="I31" s="601"/>
    </row>
    <row r="32" spans="1:10" s="1" customFormat="1" ht="15.75" thickBot="1" x14ac:dyDescent="0.3">
      <c r="A32" s="598"/>
      <c r="B32" s="3" t="s">
        <v>118</v>
      </c>
      <c r="C32" s="3" t="s">
        <v>3</v>
      </c>
      <c r="D32" s="3" t="s">
        <v>122</v>
      </c>
      <c r="E32" s="4" t="s">
        <v>67</v>
      </c>
      <c r="F32" s="5" t="s">
        <v>118</v>
      </c>
      <c r="G32" s="3" t="s">
        <v>3</v>
      </c>
      <c r="H32" s="3" t="s">
        <v>122</v>
      </c>
      <c r="I32" s="4" t="s">
        <v>67</v>
      </c>
    </row>
    <row r="33" spans="1:9" s="1" customFormat="1" ht="15.75" thickBot="1" x14ac:dyDescent="0.3">
      <c r="A33" s="603" t="s">
        <v>120</v>
      </c>
      <c r="B33" s="604"/>
      <c r="C33" s="604"/>
      <c r="D33" s="604"/>
      <c r="E33" s="604"/>
      <c r="F33" s="604"/>
      <c r="G33" s="604"/>
      <c r="H33" s="604"/>
      <c r="I33" s="605"/>
    </row>
    <row r="34" spans="1:9" s="1" customFormat="1" x14ac:dyDescent="0.25">
      <c r="A34" s="21">
        <v>1</v>
      </c>
      <c r="B34" s="22" t="s">
        <v>157</v>
      </c>
      <c r="C34" s="23">
        <v>3</v>
      </c>
      <c r="D34" s="23"/>
      <c r="E34" s="24">
        <v>1</v>
      </c>
      <c r="F34" s="11"/>
      <c r="G34" s="12"/>
      <c r="H34" s="12"/>
      <c r="I34" s="13"/>
    </row>
    <row r="35" spans="1:9" s="1" customFormat="1" ht="30" x14ac:dyDescent="0.25">
      <c r="A35" s="21">
        <v>2</v>
      </c>
      <c r="B35" s="44" t="s">
        <v>167</v>
      </c>
      <c r="C35" s="23">
        <v>4</v>
      </c>
      <c r="D35" s="23">
        <v>1</v>
      </c>
      <c r="E35" s="24"/>
      <c r="F35" s="11"/>
      <c r="G35" s="12"/>
      <c r="H35" s="12"/>
      <c r="I35" s="13"/>
    </row>
    <row r="36" spans="1:9" s="1" customFormat="1" x14ac:dyDescent="0.25">
      <c r="A36" s="21">
        <v>3</v>
      </c>
      <c r="B36" s="44" t="s">
        <v>55</v>
      </c>
      <c r="C36" s="23">
        <v>4</v>
      </c>
      <c r="D36" s="23"/>
      <c r="E36" s="24">
        <v>1</v>
      </c>
      <c r="F36" s="11"/>
      <c r="G36" s="12"/>
      <c r="H36" s="12"/>
      <c r="I36" s="13"/>
    </row>
    <row r="37" spans="1:9" s="1" customFormat="1" ht="30" x14ac:dyDescent="0.25">
      <c r="A37" s="21">
        <v>4</v>
      </c>
      <c r="B37" s="44" t="s">
        <v>164</v>
      </c>
      <c r="C37" s="23">
        <v>4</v>
      </c>
      <c r="D37" s="23"/>
      <c r="E37" s="24">
        <v>1</v>
      </c>
      <c r="F37" s="44" t="s">
        <v>164</v>
      </c>
      <c r="G37" s="23">
        <v>2</v>
      </c>
      <c r="H37" s="23">
        <v>1</v>
      </c>
      <c r="I37" s="24"/>
    </row>
    <row r="38" spans="1:9" s="46" customFormat="1" ht="49.5" customHeight="1" x14ac:dyDescent="0.25">
      <c r="A38" s="21">
        <v>5</v>
      </c>
      <c r="B38" s="44" t="s">
        <v>165</v>
      </c>
      <c r="C38" s="23">
        <v>3</v>
      </c>
      <c r="D38" s="23"/>
      <c r="E38" s="24">
        <v>1</v>
      </c>
      <c r="F38" s="44" t="s">
        <v>165</v>
      </c>
      <c r="G38" s="23">
        <v>2</v>
      </c>
      <c r="H38" s="23">
        <v>1</v>
      </c>
      <c r="I38" s="24"/>
    </row>
    <row r="39" spans="1:9" s="1" customFormat="1" x14ac:dyDescent="0.25">
      <c r="A39" s="21">
        <v>6</v>
      </c>
      <c r="B39" s="14"/>
      <c r="C39" s="12"/>
      <c r="D39" s="12"/>
      <c r="E39" s="13"/>
      <c r="F39" s="25" t="s">
        <v>155</v>
      </c>
      <c r="G39" s="23">
        <v>4</v>
      </c>
      <c r="H39" s="23">
        <v>1</v>
      </c>
      <c r="I39" s="24"/>
    </row>
    <row r="40" spans="1:9" s="1" customFormat="1" ht="30" x14ac:dyDescent="0.25">
      <c r="A40" s="21">
        <v>7</v>
      </c>
      <c r="B40" s="14"/>
      <c r="C40" s="12"/>
      <c r="D40" s="12"/>
      <c r="E40" s="13"/>
      <c r="F40" s="44" t="s">
        <v>160</v>
      </c>
      <c r="G40" s="23">
        <v>4</v>
      </c>
      <c r="H40" s="23">
        <v>1</v>
      </c>
      <c r="I40" s="24"/>
    </row>
    <row r="41" spans="1:9" s="1" customFormat="1" ht="30" x14ac:dyDescent="0.25">
      <c r="A41" s="26">
        <v>8</v>
      </c>
      <c r="B41" s="15"/>
      <c r="C41" s="16"/>
      <c r="D41" s="16"/>
      <c r="E41" s="17"/>
      <c r="F41" s="44" t="s">
        <v>163</v>
      </c>
      <c r="G41" s="27">
        <v>4</v>
      </c>
      <c r="H41" s="45">
        <v>1</v>
      </c>
      <c r="I41" s="28"/>
    </row>
    <row r="42" spans="1:9" s="1" customFormat="1" ht="15.75" thickBot="1" x14ac:dyDescent="0.3">
      <c r="A42" s="26">
        <v>9</v>
      </c>
      <c r="B42" s="15"/>
      <c r="C42" s="16"/>
      <c r="D42" s="16"/>
      <c r="E42" s="17"/>
      <c r="F42" s="44" t="s">
        <v>171</v>
      </c>
      <c r="G42" s="27">
        <v>5</v>
      </c>
      <c r="H42" s="45" t="s">
        <v>113</v>
      </c>
      <c r="I42" s="28"/>
    </row>
    <row r="43" spans="1:9" s="1" customFormat="1" ht="15.75" thickBot="1" x14ac:dyDescent="0.3">
      <c r="A43" s="592" t="s">
        <v>128</v>
      </c>
      <c r="B43" s="593"/>
      <c r="C43" s="593"/>
      <c r="D43" s="593"/>
      <c r="E43" s="593"/>
      <c r="F43" s="593"/>
      <c r="G43" s="40">
        <f>SUM(C34:C42)+SUM(G34:G42)</f>
        <v>39</v>
      </c>
      <c r="H43" s="41">
        <f>SUM(D34:D42)+SUM(H34:H42)</f>
        <v>6</v>
      </c>
      <c r="I43" s="42">
        <f>SUM(E34:E42)+SUM(I34:I42)</f>
        <v>4</v>
      </c>
    </row>
    <row r="44" spans="1:9" s="1" customFormat="1" ht="15.75" thickBot="1" x14ac:dyDescent="0.3">
      <c r="A44" s="606" t="s">
        <v>125</v>
      </c>
      <c r="B44" s="607"/>
      <c r="C44" s="607"/>
      <c r="D44" s="607"/>
      <c r="E44" s="607"/>
      <c r="F44" s="607"/>
      <c r="G44" s="607"/>
      <c r="H44" s="607"/>
      <c r="I44" s="608"/>
    </row>
    <row r="45" spans="1:9" s="1" customFormat="1" x14ac:dyDescent="0.25">
      <c r="A45" s="29">
        <v>10</v>
      </c>
      <c r="B45" s="22" t="s">
        <v>247</v>
      </c>
      <c r="C45" s="31">
        <v>3</v>
      </c>
      <c r="D45" s="31"/>
      <c r="E45" s="32">
        <v>1</v>
      </c>
      <c r="F45" s="33"/>
      <c r="G45" s="31"/>
      <c r="H45" s="31"/>
      <c r="I45" s="32"/>
    </row>
    <row r="46" spans="1:9" s="1" customFormat="1" x14ac:dyDescent="0.25">
      <c r="A46" s="21">
        <v>11</v>
      </c>
      <c r="B46" s="22" t="s">
        <v>247</v>
      </c>
      <c r="C46" s="23">
        <v>3</v>
      </c>
      <c r="D46" s="23">
        <v>1</v>
      </c>
      <c r="E46" s="24"/>
      <c r="F46" s="22"/>
      <c r="G46" s="23"/>
      <c r="H46" s="23"/>
      <c r="I46" s="24"/>
    </row>
    <row r="47" spans="1:9" s="1" customFormat="1" x14ac:dyDescent="0.25">
      <c r="A47" s="21">
        <v>12</v>
      </c>
      <c r="B47" s="22" t="s">
        <v>247</v>
      </c>
      <c r="C47" s="23">
        <v>3</v>
      </c>
      <c r="D47" s="23"/>
      <c r="E47" s="24">
        <v>1</v>
      </c>
      <c r="F47" s="22"/>
      <c r="G47" s="23"/>
      <c r="H47" s="23"/>
      <c r="I47" s="24"/>
    </row>
    <row r="48" spans="1:9" s="1" customFormat="1" x14ac:dyDescent="0.25">
      <c r="A48" s="21">
        <v>13</v>
      </c>
      <c r="B48" s="22" t="s">
        <v>247</v>
      </c>
      <c r="C48" s="23">
        <v>3</v>
      </c>
      <c r="D48" s="23">
        <v>1</v>
      </c>
      <c r="E48" s="24"/>
      <c r="F48" s="22"/>
      <c r="G48" s="23"/>
      <c r="H48" s="23"/>
      <c r="I48" s="24"/>
    </row>
    <row r="49" spans="1:9" s="1" customFormat="1" x14ac:dyDescent="0.25">
      <c r="A49" s="21">
        <v>14</v>
      </c>
      <c r="B49" s="22"/>
      <c r="C49" s="23"/>
      <c r="D49" s="23"/>
      <c r="E49" s="24"/>
      <c r="F49" s="22" t="s">
        <v>247</v>
      </c>
      <c r="G49" s="23">
        <v>3</v>
      </c>
      <c r="H49" s="23"/>
      <c r="I49" s="24">
        <v>1</v>
      </c>
    </row>
    <row r="50" spans="1:9" s="1" customFormat="1" x14ac:dyDescent="0.25">
      <c r="A50" s="21">
        <v>15</v>
      </c>
      <c r="B50" s="22"/>
      <c r="C50" s="23"/>
      <c r="D50" s="23"/>
      <c r="E50" s="24"/>
      <c r="F50" s="22" t="s">
        <v>247</v>
      </c>
      <c r="G50" s="23">
        <v>3</v>
      </c>
      <c r="H50" s="23">
        <v>1</v>
      </c>
      <c r="I50" s="24"/>
    </row>
    <row r="51" spans="1:9" s="1" customFormat="1" x14ac:dyDescent="0.25">
      <c r="A51" s="21">
        <v>16</v>
      </c>
      <c r="B51" s="22"/>
      <c r="C51" s="23"/>
      <c r="D51" s="23"/>
      <c r="E51" s="24"/>
      <c r="F51" s="22" t="s">
        <v>247</v>
      </c>
      <c r="G51" s="23">
        <v>3</v>
      </c>
      <c r="H51" s="23"/>
      <c r="I51" s="24">
        <v>1</v>
      </c>
    </row>
    <row r="52" spans="1:9" s="1" customFormat="1" ht="15.75" thickBot="1" x14ac:dyDescent="0.3">
      <c r="A52" s="586" t="s">
        <v>123</v>
      </c>
      <c r="B52" s="587"/>
      <c r="C52" s="588"/>
      <c r="D52" s="3">
        <f>SUM(D44:D51)</f>
        <v>2</v>
      </c>
      <c r="E52" s="4">
        <f>SUM(E44:E51)</f>
        <v>2</v>
      </c>
      <c r="F52" s="586" t="s">
        <v>124</v>
      </c>
      <c r="G52" s="588"/>
      <c r="H52" s="3">
        <f>SUM(H45:H51)</f>
        <v>1</v>
      </c>
      <c r="I52" s="4">
        <f>SUM(I45:I51)</f>
        <v>2</v>
      </c>
    </row>
    <row r="53" spans="1:9" s="1" customFormat="1" ht="15.75" thickBot="1" x14ac:dyDescent="0.3">
      <c r="A53" s="589" t="s">
        <v>119</v>
      </c>
      <c r="B53" s="590"/>
      <c r="C53" s="590"/>
      <c r="D53" s="590"/>
      <c r="E53" s="590"/>
      <c r="F53" s="591"/>
      <c r="G53" s="7">
        <f>SUM(C45:C51)+SUM(G45:G51)+G43</f>
        <v>60</v>
      </c>
      <c r="H53" s="7">
        <f t="shared" ref="H53:I53" si="0">SUM(D45:D51)+SUM(H45:H51)+H43</f>
        <v>9</v>
      </c>
      <c r="I53" s="7">
        <f t="shared" si="0"/>
        <v>8</v>
      </c>
    </row>
    <row r="55" spans="1:9" ht="15.75" customHeight="1" x14ac:dyDescent="0.25">
      <c r="B55" s="35" t="s">
        <v>129</v>
      </c>
      <c r="C55" t="s">
        <v>3</v>
      </c>
      <c r="D55" s="1" t="s">
        <v>34</v>
      </c>
      <c r="E55" s="1" t="s">
        <v>35</v>
      </c>
      <c r="F55" t="s">
        <v>131</v>
      </c>
      <c r="G55" t="s">
        <v>132</v>
      </c>
      <c r="H55" s="1" t="s">
        <v>133</v>
      </c>
    </row>
    <row r="56" spans="1:9" x14ac:dyDescent="0.25">
      <c r="B56" t="s">
        <v>8</v>
      </c>
      <c r="C56">
        <f>G18</f>
        <v>39</v>
      </c>
      <c r="D56" s="1">
        <f>H18</f>
        <v>8</v>
      </c>
      <c r="E56" s="1">
        <f>I18</f>
        <v>3</v>
      </c>
      <c r="F56">
        <f>60-C56</f>
        <v>21</v>
      </c>
      <c r="G56">
        <v>21</v>
      </c>
      <c r="H56" s="1">
        <v>0</v>
      </c>
    </row>
    <row r="57" spans="1:9" x14ac:dyDescent="0.25">
      <c r="B57" t="s">
        <v>9</v>
      </c>
      <c r="C57">
        <f>G43</f>
        <v>39</v>
      </c>
      <c r="D57" s="1">
        <f>H43</f>
        <v>6</v>
      </c>
      <c r="E57" s="1">
        <f>I43</f>
        <v>4</v>
      </c>
      <c r="F57">
        <f>60-C57</f>
        <v>21</v>
      </c>
      <c r="G57">
        <v>21</v>
      </c>
      <c r="H57" s="1">
        <v>0</v>
      </c>
    </row>
    <row r="58" spans="1:9" x14ac:dyDescent="0.25">
      <c r="B58" s="36" t="s">
        <v>119</v>
      </c>
      <c r="C58" s="37">
        <f>SUM(C56:C57)</f>
        <v>78</v>
      </c>
      <c r="F58" s="37">
        <f>SUM(F56:F57)</f>
        <v>42</v>
      </c>
      <c r="G58" s="37">
        <f>C58+SUM(G56:G57)</f>
        <v>120</v>
      </c>
    </row>
    <row r="60" spans="1:9" x14ac:dyDescent="0.25">
      <c r="B60" t="s">
        <v>134</v>
      </c>
      <c r="G60" t="s">
        <v>135</v>
      </c>
    </row>
    <row r="61" spans="1:9" x14ac:dyDescent="0.25">
      <c r="B61" s="1" t="s">
        <v>8</v>
      </c>
      <c r="C61" s="1">
        <v>21</v>
      </c>
      <c r="F61" s="1"/>
      <c r="G61" s="1">
        <f>C56+G56</f>
        <v>60</v>
      </c>
    </row>
    <row r="62" spans="1:9" x14ac:dyDescent="0.25">
      <c r="B62" s="1" t="s">
        <v>9</v>
      </c>
      <c r="C62" s="1">
        <v>21</v>
      </c>
      <c r="F62" s="1"/>
      <c r="G62" s="1">
        <f>C57+G57</f>
        <v>60</v>
      </c>
    </row>
    <row r="63" spans="1:9" x14ac:dyDescent="0.25">
      <c r="G63" s="37">
        <f>SUM(G61:G62)</f>
        <v>120</v>
      </c>
    </row>
  </sheetData>
  <mergeCells count="20">
    <mergeCell ref="A3:I3"/>
    <mergeCell ref="A6:I6"/>
    <mergeCell ref="A19:I19"/>
    <mergeCell ref="A27:C27"/>
    <mergeCell ref="F27:G27"/>
    <mergeCell ref="A4:A5"/>
    <mergeCell ref="B4:E4"/>
    <mergeCell ref="F4:I4"/>
    <mergeCell ref="A28:F28"/>
    <mergeCell ref="A52:C52"/>
    <mergeCell ref="F52:G52"/>
    <mergeCell ref="A53:F53"/>
    <mergeCell ref="A18:F18"/>
    <mergeCell ref="A30:I30"/>
    <mergeCell ref="A31:A32"/>
    <mergeCell ref="B31:E31"/>
    <mergeCell ref="F31:I31"/>
    <mergeCell ref="A33:I33"/>
    <mergeCell ref="A44:I44"/>
    <mergeCell ref="A43:F4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U53"/>
  <sheetViews>
    <sheetView topLeftCell="A31" workbookViewId="0">
      <selection activeCell="AA17" sqref="AA17"/>
    </sheetView>
  </sheetViews>
  <sheetFormatPr defaultRowHeight="15" x14ac:dyDescent="0.25"/>
  <cols>
    <col min="1" max="1" width="1.7109375" style="46" customWidth="1"/>
    <col min="2" max="2" width="2.7109375" style="46" customWidth="1"/>
    <col min="3" max="4" width="3.7109375" style="46" customWidth="1"/>
    <col min="5" max="73" width="2.7109375" style="46" customWidth="1"/>
    <col min="74" max="16384" width="9.140625" style="46"/>
  </cols>
  <sheetData>
    <row r="1" spans="2:73" x14ac:dyDescent="0.25">
      <c r="B1" s="619" t="s">
        <v>0</v>
      </c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19"/>
      <c r="T1" s="619"/>
      <c r="U1" s="619"/>
      <c r="V1" s="619"/>
      <c r="W1" s="619"/>
      <c r="X1" s="619"/>
      <c r="Y1" s="619"/>
      <c r="Z1" s="619"/>
      <c r="AA1" s="619"/>
      <c r="AB1" s="619"/>
      <c r="AC1" s="619"/>
      <c r="AD1" s="619"/>
      <c r="AE1" s="619"/>
      <c r="AF1" s="619"/>
      <c r="AG1" s="619"/>
      <c r="AH1" s="619"/>
      <c r="AI1" s="619"/>
      <c r="AJ1" s="619"/>
      <c r="AK1" s="619"/>
      <c r="AL1" s="619"/>
      <c r="AM1" s="619"/>
      <c r="AN1" s="619"/>
      <c r="AO1" s="619"/>
      <c r="AP1" s="619"/>
      <c r="AQ1" s="619"/>
      <c r="AR1" s="619"/>
      <c r="AS1" s="619"/>
      <c r="AT1" s="619"/>
      <c r="AU1" s="619"/>
      <c r="AV1" s="619"/>
      <c r="AW1" s="619"/>
      <c r="AX1" s="619"/>
      <c r="AY1" s="619"/>
      <c r="AZ1" s="619"/>
      <c r="BA1" s="619"/>
      <c r="BB1" s="619"/>
      <c r="BC1" s="619"/>
      <c r="BD1" s="619"/>
      <c r="BE1" s="619"/>
      <c r="BF1" s="619"/>
      <c r="BG1" s="619"/>
      <c r="BH1" s="619"/>
      <c r="BI1" s="619"/>
      <c r="BJ1" s="619"/>
      <c r="BK1" s="619"/>
      <c r="BL1" s="619"/>
      <c r="BM1" s="619"/>
      <c r="BN1" s="619"/>
      <c r="BO1" s="619"/>
      <c r="BP1" s="619"/>
      <c r="BQ1" s="619"/>
      <c r="BR1" s="619"/>
      <c r="BS1" s="619"/>
      <c r="BT1" s="619"/>
      <c r="BU1" s="619"/>
    </row>
    <row r="2" spans="2:73" x14ac:dyDescent="0.25">
      <c r="B2" s="619" t="s">
        <v>98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  <c r="AP2" s="619"/>
      <c r="AQ2" s="619"/>
      <c r="AR2" s="619"/>
      <c r="AS2" s="619"/>
      <c r="AT2" s="619"/>
      <c r="AU2" s="619"/>
      <c r="AV2" s="619"/>
      <c r="AW2" s="619"/>
      <c r="AX2" s="619"/>
      <c r="AY2" s="619"/>
      <c r="AZ2" s="619"/>
      <c r="BA2" s="619"/>
      <c r="BB2" s="619"/>
      <c r="BC2" s="619"/>
      <c r="BD2" s="619"/>
      <c r="BE2" s="619"/>
      <c r="BF2" s="619"/>
      <c r="BG2" s="619"/>
      <c r="BH2" s="619"/>
      <c r="BI2" s="619"/>
      <c r="BJ2" s="619"/>
      <c r="BK2" s="619"/>
      <c r="BL2" s="619"/>
      <c r="BM2" s="619"/>
      <c r="BN2" s="619"/>
      <c r="BO2" s="619"/>
      <c r="BP2" s="619"/>
      <c r="BQ2" s="619"/>
      <c r="BR2" s="619"/>
      <c r="BS2" s="619"/>
      <c r="BT2" s="619"/>
      <c r="BU2" s="619"/>
    </row>
    <row r="3" spans="2:73" x14ac:dyDescent="0.25">
      <c r="B3" s="619" t="s">
        <v>100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619"/>
      <c r="AN3" s="619"/>
      <c r="AO3" s="619"/>
      <c r="AP3" s="619"/>
      <c r="AQ3" s="619"/>
      <c r="AR3" s="619"/>
      <c r="AS3" s="619"/>
      <c r="AT3" s="619"/>
      <c r="AU3" s="619"/>
      <c r="AV3" s="619"/>
      <c r="AW3" s="619"/>
      <c r="AX3" s="619"/>
      <c r="AY3" s="619"/>
      <c r="AZ3" s="619"/>
      <c r="BA3" s="619"/>
      <c r="BB3" s="619"/>
      <c r="BC3" s="619"/>
      <c r="BD3" s="619"/>
      <c r="BE3" s="619"/>
      <c r="BF3" s="619"/>
      <c r="BG3" s="619"/>
      <c r="BH3" s="619"/>
      <c r="BI3" s="619"/>
      <c r="BJ3" s="619"/>
      <c r="BK3" s="619"/>
      <c r="BL3" s="619"/>
      <c r="BM3" s="619"/>
      <c r="BN3" s="619"/>
      <c r="BO3" s="619"/>
      <c r="BP3" s="619"/>
      <c r="BQ3" s="619"/>
      <c r="BR3" s="619"/>
      <c r="BS3" s="619"/>
      <c r="BT3" s="619"/>
      <c r="BU3" s="619"/>
    </row>
    <row r="4" spans="2:73" x14ac:dyDescent="0.25"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  <c r="AC4" s="619"/>
      <c r="AD4" s="619"/>
      <c r="AE4" s="619"/>
      <c r="AF4" s="619"/>
      <c r="AG4" s="619"/>
      <c r="AH4" s="619"/>
      <c r="AI4" s="619"/>
      <c r="AJ4" s="619"/>
      <c r="AK4" s="619"/>
      <c r="AL4" s="619"/>
      <c r="AM4" s="619"/>
      <c r="AN4" s="619"/>
      <c r="AO4" s="61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</row>
    <row r="5" spans="2:73" x14ac:dyDescent="0.25">
      <c r="B5" s="619" t="s">
        <v>276</v>
      </c>
      <c r="C5" s="619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19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19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19"/>
      <c r="BB5" s="619"/>
      <c r="BC5" s="619"/>
      <c r="BD5" s="619"/>
      <c r="BE5" s="619"/>
      <c r="BF5" s="619"/>
      <c r="BG5" s="619"/>
      <c r="BH5" s="619"/>
      <c r="BI5" s="619"/>
      <c r="BJ5" s="619"/>
      <c r="BK5" s="619"/>
      <c r="BL5" s="619"/>
      <c r="BM5" s="619"/>
      <c r="BN5" s="619"/>
      <c r="BO5" s="619"/>
      <c r="BP5" s="619"/>
      <c r="BQ5" s="619"/>
      <c r="BR5" s="619"/>
      <c r="BS5" s="619"/>
      <c r="BT5" s="619"/>
      <c r="BU5" s="619"/>
    </row>
    <row r="6" spans="2:73" x14ac:dyDescent="0.25"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619" t="s">
        <v>318</v>
      </c>
      <c r="AF6" s="620"/>
      <c r="AG6" s="620"/>
      <c r="AH6" s="620"/>
      <c r="AI6" s="620"/>
      <c r="AJ6" s="620"/>
      <c r="AK6" s="620"/>
      <c r="AL6" s="620"/>
      <c r="AM6" s="620"/>
      <c r="AN6" s="620"/>
      <c r="AO6" s="620"/>
      <c r="AP6" s="620"/>
      <c r="AQ6" s="620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</row>
    <row r="7" spans="2:73" x14ac:dyDescent="0.25">
      <c r="B7" s="626" t="s">
        <v>12</v>
      </c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1" t="s">
        <v>80</v>
      </c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1"/>
      <c r="AI7" s="621"/>
      <c r="AJ7" s="621"/>
      <c r="AK7" s="621"/>
      <c r="AL7" s="621"/>
      <c r="AM7" s="621"/>
      <c r="AN7" s="621"/>
      <c r="AO7" s="621"/>
      <c r="AP7" s="621"/>
      <c r="AQ7" s="621"/>
      <c r="AR7" s="621"/>
      <c r="AS7" s="621"/>
      <c r="AT7" s="621"/>
      <c r="AU7" s="621"/>
      <c r="AV7" s="621"/>
      <c r="AW7" s="621"/>
      <c r="AX7" s="621"/>
      <c r="AY7" s="621"/>
      <c r="AZ7" s="621"/>
      <c r="BA7" s="621"/>
      <c r="BB7" s="621"/>
      <c r="BC7" s="621"/>
      <c r="BD7" s="621"/>
      <c r="BE7" s="621"/>
      <c r="BF7" s="621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</row>
    <row r="8" spans="2:73" x14ac:dyDescent="0.25">
      <c r="B8" s="627" t="s">
        <v>277</v>
      </c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  <c r="N8" s="627"/>
      <c r="O8" s="627"/>
      <c r="P8" s="621" t="s">
        <v>151</v>
      </c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  <c r="AD8" s="621"/>
      <c r="AE8" s="621"/>
      <c r="AF8" s="621"/>
      <c r="AG8" s="621"/>
      <c r="AH8" s="621"/>
      <c r="AI8" s="621"/>
      <c r="AJ8" s="621"/>
      <c r="AK8" s="621"/>
      <c r="AL8" s="621"/>
      <c r="AM8" s="621"/>
      <c r="AN8" s="621"/>
      <c r="AO8" s="621"/>
      <c r="AP8" s="621"/>
      <c r="AQ8" s="621"/>
      <c r="AR8" s="621"/>
      <c r="AS8" s="621"/>
      <c r="AT8" s="621"/>
      <c r="AU8" s="621"/>
      <c r="AV8" s="621"/>
      <c r="AW8" s="621"/>
      <c r="AX8" s="621"/>
      <c r="AY8" s="621"/>
      <c r="AZ8" s="621"/>
      <c r="BA8" s="621"/>
      <c r="BB8" s="621"/>
      <c r="BC8" s="621"/>
      <c r="BD8" s="621"/>
      <c r="BE8" s="621"/>
      <c r="BF8" s="621"/>
      <c r="BG8" s="622" t="s">
        <v>108</v>
      </c>
      <c r="BH8" s="622"/>
      <c r="BI8" s="622"/>
      <c r="BJ8" s="622"/>
      <c r="BK8" s="622"/>
      <c r="BL8" s="622"/>
      <c r="BM8" s="622"/>
      <c r="BN8" s="622"/>
      <c r="BO8" s="622"/>
      <c r="BP8" s="622"/>
      <c r="BQ8" s="622"/>
      <c r="BR8" s="622"/>
      <c r="BS8" s="622"/>
      <c r="BT8" s="622"/>
      <c r="BU8" s="622"/>
    </row>
    <row r="9" spans="2:73" x14ac:dyDescent="0.25">
      <c r="B9" s="627" t="s">
        <v>278</v>
      </c>
      <c r="C9" s="627"/>
      <c r="D9" s="627"/>
      <c r="E9" s="627"/>
      <c r="F9" s="627"/>
      <c r="G9" s="627"/>
      <c r="H9" s="627"/>
      <c r="I9" s="627"/>
      <c r="J9" s="627"/>
      <c r="K9" s="627"/>
      <c r="L9" s="627"/>
      <c r="M9" s="627"/>
      <c r="N9" s="627"/>
      <c r="O9" s="627"/>
      <c r="P9" s="621" t="s">
        <v>152</v>
      </c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  <c r="AC9" s="621"/>
      <c r="AD9" s="621"/>
      <c r="AE9" s="621"/>
      <c r="AF9" s="621"/>
      <c r="AG9" s="621"/>
      <c r="AH9" s="621"/>
      <c r="AI9" s="621"/>
      <c r="AJ9" s="621"/>
      <c r="AK9" s="621"/>
      <c r="AL9" s="621"/>
      <c r="AM9" s="621"/>
      <c r="AN9" s="621"/>
      <c r="AO9" s="621"/>
      <c r="AP9" s="621"/>
      <c r="AQ9" s="621"/>
      <c r="AR9" s="621"/>
      <c r="AS9" s="621"/>
      <c r="AT9" s="621"/>
      <c r="AU9" s="621"/>
      <c r="AV9" s="621"/>
      <c r="AW9" s="621"/>
      <c r="AX9" s="621"/>
      <c r="AY9" s="621"/>
      <c r="AZ9" s="621"/>
      <c r="BA9" s="621"/>
      <c r="BB9" s="621"/>
      <c r="BC9" s="621"/>
      <c r="BD9" s="621"/>
      <c r="BE9" s="621"/>
      <c r="BF9" s="621"/>
      <c r="BG9" s="628" t="s">
        <v>268</v>
      </c>
      <c r="BH9" s="628"/>
      <c r="BI9" s="628"/>
      <c r="BJ9" s="628"/>
      <c r="BK9" s="628"/>
      <c r="BL9" s="628"/>
      <c r="BM9" s="628"/>
      <c r="BN9" s="628"/>
      <c r="BO9" s="628"/>
      <c r="BP9" s="628"/>
      <c r="BQ9" s="628"/>
      <c r="BR9" s="628"/>
      <c r="BS9" s="628"/>
      <c r="BT9" s="628"/>
      <c r="BU9" s="628"/>
    </row>
    <row r="10" spans="2:73" x14ac:dyDescent="0.25">
      <c r="P10" s="621" t="s">
        <v>322</v>
      </c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  <c r="AC10" s="621"/>
      <c r="AD10" s="621"/>
      <c r="AE10" s="621"/>
      <c r="AF10" s="621"/>
      <c r="AG10" s="621"/>
      <c r="AH10" s="621"/>
      <c r="AI10" s="621"/>
      <c r="AJ10" s="621"/>
      <c r="AK10" s="621"/>
      <c r="AL10" s="621"/>
      <c r="AM10" s="621"/>
      <c r="AN10" s="621"/>
      <c r="AO10" s="621"/>
      <c r="AP10" s="621"/>
      <c r="AQ10" s="621"/>
      <c r="AR10" s="621"/>
      <c r="AS10" s="621"/>
      <c r="AT10" s="621"/>
      <c r="AU10" s="621"/>
      <c r="AV10" s="621"/>
      <c r="AW10" s="621"/>
      <c r="AX10" s="621"/>
      <c r="AY10" s="621"/>
      <c r="AZ10" s="621"/>
      <c r="BA10" s="621"/>
      <c r="BB10" s="621"/>
      <c r="BC10" s="621"/>
      <c r="BD10" s="621"/>
      <c r="BE10" s="621"/>
      <c r="BF10" s="621"/>
      <c r="BG10" s="622" t="s">
        <v>267</v>
      </c>
      <c r="BH10" s="622"/>
      <c r="BI10" s="622"/>
      <c r="BJ10" s="622"/>
      <c r="BK10" s="622"/>
      <c r="BL10" s="622"/>
      <c r="BM10" s="622"/>
      <c r="BN10" s="622"/>
      <c r="BO10" s="622"/>
      <c r="BP10" s="622"/>
      <c r="BQ10" s="622"/>
      <c r="BR10" s="622"/>
      <c r="BS10" s="622"/>
      <c r="BT10" s="622"/>
      <c r="BU10" s="622"/>
    </row>
    <row r="11" spans="2:73" x14ac:dyDescent="0.25">
      <c r="B11" s="623" t="s">
        <v>279</v>
      </c>
      <c r="C11" s="623"/>
      <c r="D11" s="623"/>
      <c r="E11" s="623"/>
      <c r="F11" s="623"/>
      <c r="G11" s="623"/>
      <c r="H11" s="623"/>
      <c r="I11" s="623"/>
      <c r="J11" s="623"/>
      <c r="K11" s="623"/>
      <c r="L11" s="623"/>
      <c r="M11" s="623"/>
      <c r="N11" s="623"/>
      <c r="O11" s="623"/>
      <c r="P11" s="624" t="s">
        <v>107</v>
      </c>
      <c r="Q11" s="624"/>
      <c r="R11" s="624"/>
      <c r="S11" s="624"/>
      <c r="T11" s="624"/>
      <c r="U11" s="624"/>
      <c r="V11" s="624"/>
      <c r="W11" s="624"/>
      <c r="X11" s="624"/>
      <c r="Y11" s="624"/>
      <c r="Z11" s="624"/>
      <c r="AA11" s="624"/>
      <c r="AB11" s="624"/>
      <c r="AC11" s="624"/>
      <c r="AD11" s="624"/>
      <c r="AE11" s="624"/>
      <c r="AF11" s="624"/>
      <c r="AG11" s="624"/>
      <c r="AH11" s="624"/>
      <c r="AI11" s="624"/>
      <c r="AJ11" s="624"/>
      <c r="AK11" s="624"/>
      <c r="AL11" s="624"/>
      <c r="AM11" s="624"/>
      <c r="AN11" s="624"/>
      <c r="AO11" s="624"/>
      <c r="AP11" s="624"/>
      <c r="AQ11" s="624"/>
      <c r="AR11" s="624"/>
      <c r="AS11" s="624"/>
      <c r="AT11" s="624"/>
      <c r="AU11" s="624"/>
      <c r="AV11" s="624"/>
      <c r="AW11" s="624"/>
      <c r="AX11" s="624"/>
      <c r="AY11" s="624"/>
      <c r="AZ11" s="624"/>
      <c r="BA11" s="624"/>
      <c r="BB11" s="624"/>
      <c r="BC11" s="624"/>
      <c r="BD11" s="624"/>
      <c r="BE11" s="624"/>
      <c r="BF11" s="624"/>
      <c r="BG11" s="622" t="s">
        <v>266</v>
      </c>
      <c r="BH11" s="622"/>
      <c r="BI11" s="622"/>
      <c r="BJ11" s="622"/>
      <c r="BK11" s="622"/>
      <c r="BL11" s="622"/>
      <c r="BM11" s="622"/>
      <c r="BN11" s="622"/>
      <c r="BO11" s="622"/>
      <c r="BP11" s="622"/>
      <c r="BQ11" s="622"/>
      <c r="BR11" s="622"/>
      <c r="BS11" s="622"/>
      <c r="BT11" s="622"/>
      <c r="BU11" s="622"/>
    </row>
    <row r="12" spans="2:73" ht="15.75" thickBot="1" x14ac:dyDescent="0.3">
      <c r="B12" s="625"/>
      <c r="C12" s="625"/>
      <c r="D12" s="625"/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625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</row>
    <row r="13" spans="2:73" ht="15.75" thickBot="1" x14ac:dyDescent="0.3">
      <c r="B13" s="671" t="s">
        <v>15</v>
      </c>
      <c r="C13" s="672"/>
      <c r="D13" s="629" t="s">
        <v>86</v>
      </c>
      <c r="E13" s="630"/>
      <c r="F13" s="630"/>
      <c r="G13" s="630"/>
      <c r="H13" s="631"/>
      <c r="I13" s="629" t="s">
        <v>87</v>
      </c>
      <c r="J13" s="630"/>
      <c r="K13" s="630"/>
      <c r="L13" s="631"/>
      <c r="M13" s="629" t="s">
        <v>88</v>
      </c>
      <c r="N13" s="630"/>
      <c r="O13" s="630"/>
      <c r="P13" s="631"/>
      <c r="Q13" s="629" t="s">
        <v>89</v>
      </c>
      <c r="R13" s="630"/>
      <c r="S13" s="630"/>
      <c r="T13" s="630"/>
      <c r="U13" s="631"/>
      <c r="V13" s="629" t="s">
        <v>90</v>
      </c>
      <c r="W13" s="630"/>
      <c r="X13" s="630"/>
      <c r="Y13" s="631"/>
      <c r="Z13" s="629" t="s">
        <v>91</v>
      </c>
      <c r="AA13" s="630"/>
      <c r="AB13" s="630"/>
      <c r="AC13" s="631"/>
      <c r="AD13" s="629" t="s">
        <v>92</v>
      </c>
      <c r="AE13" s="630"/>
      <c r="AF13" s="630"/>
      <c r="AG13" s="630"/>
      <c r="AH13" s="631"/>
      <c r="AI13" s="629" t="s">
        <v>93</v>
      </c>
      <c r="AJ13" s="630"/>
      <c r="AK13" s="630"/>
      <c r="AL13" s="631"/>
      <c r="AM13" s="629" t="s">
        <v>94</v>
      </c>
      <c r="AN13" s="630"/>
      <c r="AO13" s="630"/>
      <c r="AP13" s="631"/>
      <c r="AQ13" s="629" t="s">
        <v>95</v>
      </c>
      <c r="AR13" s="630"/>
      <c r="AS13" s="630"/>
      <c r="AT13" s="630"/>
      <c r="AU13" s="631"/>
      <c r="AV13" s="629" t="s">
        <v>96</v>
      </c>
      <c r="AW13" s="630"/>
      <c r="AX13" s="630"/>
      <c r="AY13" s="631"/>
      <c r="AZ13" s="629" t="s">
        <v>97</v>
      </c>
      <c r="BA13" s="630"/>
      <c r="BB13" s="630"/>
      <c r="BC13" s="631"/>
      <c r="BD13" s="632" t="s">
        <v>280</v>
      </c>
      <c r="BE13" s="633"/>
      <c r="BF13" s="633"/>
      <c r="BG13" s="633"/>
      <c r="BH13" s="633"/>
      <c r="BI13" s="633"/>
      <c r="BJ13" s="633"/>
      <c r="BK13" s="633"/>
      <c r="BL13" s="633"/>
      <c r="BM13" s="633"/>
      <c r="BN13" s="633"/>
      <c r="BO13" s="633"/>
      <c r="BP13" s="633"/>
      <c r="BQ13" s="633"/>
      <c r="BR13" s="633"/>
      <c r="BS13" s="633"/>
      <c r="BT13" s="633"/>
      <c r="BU13" s="634"/>
    </row>
    <row r="14" spans="2:73" ht="15.75" thickBot="1" x14ac:dyDescent="0.3">
      <c r="B14" s="673"/>
      <c r="C14" s="674"/>
      <c r="D14" s="104">
        <v>1</v>
      </c>
      <c r="E14" s="105">
        <v>2</v>
      </c>
      <c r="F14" s="105">
        <v>3</v>
      </c>
      <c r="G14" s="105">
        <v>4</v>
      </c>
      <c r="H14" s="106">
        <v>5</v>
      </c>
      <c r="I14" s="104">
        <v>6</v>
      </c>
      <c r="J14" s="105">
        <v>7</v>
      </c>
      <c r="K14" s="105">
        <v>8</v>
      </c>
      <c r="L14" s="106">
        <v>9</v>
      </c>
      <c r="M14" s="104">
        <v>10</v>
      </c>
      <c r="N14" s="105">
        <v>11</v>
      </c>
      <c r="O14" s="105">
        <v>12</v>
      </c>
      <c r="P14" s="106">
        <v>13</v>
      </c>
      <c r="Q14" s="104">
        <v>14</v>
      </c>
      <c r="R14" s="105">
        <v>15</v>
      </c>
      <c r="S14" s="105">
        <v>16</v>
      </c>
      <c r="T14" s="105">
        <v>17</v>
      </c>
      <c r="U14" s="106">
        <v>18</v>
      </c>
      <c r="V14" s="104">
        <v>19</v>
      </c>
      <c r="W14" s="105">
        <v>20</v>
      </c>
      <c r="X14" s="105">
        <v>21</v>
      </c>
      <c r="Y14" s="106">
        <v>22</v>
      </c>
      <c r="Z14" s="104">
        <v>23</v>
      </c>
      <c r="AA14" s="105">
        <v>24</v>
      </c>
      <c r="AB14" s="105">
        <v>25</v>
      </c>
      <c r="AC14" s="106">
        <v>26</v>
      </c>
      <c r="AD14" s="104">
        <v>27</v>
      </c>
      <c r="AE14" s="105">
        <v>28</v>
      </c>
      <c r="AF14" s="105">
        <v>29</v>
      </c>
      <c r="AG14" s="105">
        <v>30</v>
      </c>
      <c r="AH14" s="106">
        <v>31</v>
      </c>
      <c r="AI14" s="104">
        <v>32</v>
      </c>
      <c r="AJ14" s="105">
        <v>33</v>
      </c>
      <c r="AK14" s="105">
        <v>34</v>
      </c>
      <c r="AL14" s="106">
        <v>35</v>
      </c>
      <c r="AM14" s="104">
        <v>36</v>
      </c>
      <c r="AN14" s="105">
        <v>37</v>
      </c>
      <c r="AO14" s="105">
        <v>38</v>
      </c>
      <c r="AP14" s="106">
        <v>39</v>
      </c>
      <c r="AQ14" s="104">
        <v>40</v>
      </c>
      <c r="AR14" s="105">
        <v>41</v>
      </c>
      <c r="AS14" s="105">
        <v>42</v>
      </c>
      <c r="AT14" s="105">
        <v>43</v>
      </c>
      <c r="AU14" s="106">
        <v>44</v>
      </c>
      <c r="AV14" s="104">
        <v>45</v>
      </c>
      <c r="AW14" s="105">
        <v>46</v>
      </c>
      <c r="AX14" s="105">
        <v>47</v>
      </c>
      <c r="AY14" s="106">
        <v>48</v>
      </c>
      <c r="AZ14" s="104">
        <v>49</v>
      </c>
      <c r="BA14" s="105">
        <v>50</v>
      </c>
      <c r="BB14" s="105">
        <v>51</v>
      </c>
      <c r="BC14" s="106">
        <v>52</v>
      </c>
      <c r="BD14" s="107"/>
      <c r="BE14" s="108"/>
      <c r="BF14" s="108"/>
      <c r="BG14" s="108"/>
      <c r="BH14" s="108"/>
      <c r="BI14" s="108"/>
      <c r="BJ14" s="108"/>
      <c r="BK14" s="108"/>
      <c r="BL14" s="108"/>
      <c r="BM14" s="108"/>
      <c r="BN14" s="109"/>
      <c r="BO14" s="109"/>
      <c r="BP14" s="109"/>
      <c r="BQ14" s="109"/>
      <c r="BR14" s="109"/>
      <c r="BS14" s="109"/>
      <c r="BT14" s="109"/>
      <c r="BU14" s="110"/>
    </row>
    <row r="15" spans="2:73" ht="15.75" thickBot="1" x14ac:dyDescent="0.3">
      <c r="B15" s="635">
        <v>1</v>
      </c>
      <c r="C15" s="636"/>
      <c r="D15" s="111"/>
      <c r="E15" s="63"/>
      <c r="F15" s="63"/>
      <c r="G15" s="63"/>
      <c r="H15" s="112"/>
      <c r="I15" s="111"/>
      <c r="J15" s="63"/>
      <c r="K15" s="63"/>
      <c r="L15" s="112"/>
      <c r="M15" s="111"/>
      <c r="N15" s="63"/>
      <c r="O15" s="63"/>
      <c r="P15" s="112"/>
      <c r="Q15" s="111"/>
      <c r="R15" s="63"/>
      <c r="S15" s="63"/>
      <c r="T15" s="63"/>
      <c r="U15" s="112"/>
      <c r="V15" s="111"/>
      <c r="W15" s="63"/>
      <c r="X15" s="63"/>
      <c r="Y15" s="112"/>
      <c r="Z15" s="111"/>
      <c r="AA15" s="63"/>
      <c r="AB15" s="63"/>
      <c r="AC15" s="112"/>
      <c r="AD15" s="111"/>
      <c r="AE15" s="63"/>
      <c r="AF15" s="63"/>
      <c r="AG15" s="63"/>
      <c r="AH15" s="112"/>
      <c r="AI15" s="111"/>
      <c r="AJ15" s="63"/>
      <c r="AK15" s="63"/>
      <c r="AL15" s="112"/>
      <c r="AM15" s="111"/>
      <c r="AN15" s="113"/>
      <c r="AO15" s="63"/>
      <c r="AP15" s="63"/>
      <c r="AQ15" s="114"/>
      <c r="AR15" s="64"/>
      <c r="AS15" s="64"/>
      <c r="AT15" s="64"/>
      <c r="AU15" s="64"/>
      <c r="AV15" s="111"/>
      <c r="AW15" s="63"/>
      <c r="AX15" s="63"/>
      <c r="AY15" s="113"/>
      <c r="AZ15" s="111"/>
      <c r="BA15" s="63"/>
      <c r="BB15" s="63"/>
      <c r="BC15" s="112"/>
      <c r="BD15" s="115"/>
      <c r="BE15" s="116"/>
      <c r="BF15" s="116"/>
      <c r="BG15" s="116"/>
      <c r="BH15" s="116"/>
      <c r="BI15" s="116"/>
      <c r="BJ15" s="116"/>
      <c r="BK15" s="116"/>
      <c r="BL15" s="116"/>
      <c r="BM15" s="116"/>
      <c r="BN15" s="109"/>
      <c r="BO15" s="109"/>
      <c r="BP15" s="109"/>
      <c r="BQ15" s="109"/>
      <c r="BR15" s="109"/>
      <c r="BS15" s="109"/>
      <c r="BT15" s="109"/>
      <c r="BU15" s="110"/>
    </row>
    <row r="16" spans="2:73" x14ac:dyDescent="0.25">
      <c r="B16" s="117"/>
      <c r="C16" s="117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9"/>
      <c r="BO16" s="119"/>
      <c r="BP16" s="119"/>
      <c r="BQ16" s="119"/>
      <c r="BR16" s="119"/>
      <c r="BS16" s="119"/>
      <c r="BT16" s="119"/>
      <c r="BU16" s="119"/>
    </row>
    <row r="17" spans="2:73" x14ac:dyDescent="0.25">
      <c r="B17" s="637" t="s">
        <v>23</v>
      </c>
      <c r="C17" s="637"/>
      <c r="D17" s="637"/>
      <c r="E17" s="637"/>
      <c r="F17" s="637"/>
      <c r="G17" s="637"/>
      <c r="H17" s="637"/>
      <c r="I17" s="637"/>
      <c r="J17" s="120"/>
      <c r="K17" s="121" t="s">
        <v>58</v>
      </c>
      <c r="L17" s="122" t="s">
        <v>24</v>
      </c>
      <c r="M17" s="120" t="s">
        <v>25</v>
      </c>
      <c r="N17" s="120"/>
      <c r="O17" s="120"/>
      <c r="P17" s="120"/>
      <c r="Q17" s="120"/>
      <c r="R17" s="120"/>
      <c r="S17" s="120"/>
      <c r="T17" s="121" t="s">
        <v>22</v>
      </c>
      <c r="U17" s="120" t="s">
        <v>24</v>
      </c>
      <c r="V17" s="120" t="s">
        <v>27</v>
      </c>
      <c r="W17" s="99"/>
      <c r="X17" s="120"/>
      <c r="Y17" s="120"/>
      <c r="Z17" s="120"/>
      <c r="AA17" s="120"/>
      <c r="AB17" s="120"/>
      <c r="AC17" s="121" t="s">
        <v>60</v>
      </c>
      <c r="AD17" s="122" t="s">
        <v>24</v>
      </c>
      <c r="AE17" s="120" t="s">
        <v>62</v>
      </c>
      <c r="AF17" s="99"/>
      <c r="AG17" s="120"/>
      <c r="AH17" s="120"/>
      <c r="AI17" s="120"/>
      <c r="AJ17" s="120"/>
      <c r="AK17" s="121" t="s">
        <v>21</v>
      </c>
      <c r="AL17" s="122" t="s">
        <v>24</v>
      </c>
      <c r="AM17" s="120" t="s">
        <v>26</v>
      </c>
      <c r="AN17" s="122"/>
      <c r="AO17" s="122"/>
      <c r="AP17" s="122"/>
      <c r="AQ17" s="121"/>
      <c r="AR17" s="120"/>
      <c r="AS17" s="120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99"/>
      <c r="BR17" s="99"/>
      <c r="BS17" s="99"/>
      <c r="BT17" s="99"/>
      <c r="BU17" s="122"/>
    </row>
    <row r="18" spans="2:73" x14ac:dyDescent="0.25">
      <c r="C18" s="99"/>
      <c r="D18" s="99"/>
      <c r="E18" s="99"/>
      <c r="F18" s="99"/>
      <c r="G18" s="99"/>
      <c r="H18" s="99"/>
      <c r="I18" s="99"/>
      <c r="J18" s="99"/>
      <c r="K18" s="123" t="s">
        <v>59</v>
      </c>
      <c r="L18" s="124" t="s">
        <v>24</v>
      </c>
      <c r="M18" s="125" t="s">
        <v>281</v>
      </c>
      <c r="N18" s="124"/>
      <c r="O18" s="124"/>
      <c r="P18" s="124"/>
      <c r="Q18" s="124"/>
      <c r="R18" s="124"/>
      <c r="S18" s="124"/>
      <c r="T18" s="123" t="s">
        <v>282</v>
      </c>
      <c r="U18" s="124" t="s">
        <v>24</v>
      </c>
      <c r="V18" s="125" t="s">
        <v>283</v>
      </c>
      <c r="W18" s="124"/>
      <c r="X18" s="124"/>
      <c r="Y18" s="124"/>
      <c r="Z18" s="124"/>
      <c r="AA18" s="124"/>
      <c r="AB18" s="124"/>
      <c r="AC18" s="124"/>
      <c r="AD18" s="124"/>
      <c r="AE18" s="124"/>
      <c r="AF18" s="123"/>
      <c r="AG18" s="125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3"/>
      <c r="AS18" s="124"/>
      <c r="AT18" s="125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99"/>
      <c r="BU18" s="99"/>
    </row>
    <row r="19" spans="2:73" ht="15.75" thickBot="1" x14ac:dyDescent="0.3">
      <c r="C19" s="99"/>
      <c r="D19" s="99"/>
      <c r="E19" s="99"/>
      <c r="F19" s="99"/>
      <c r="G19" s="99"/>
      <c r="H19" s="99"/>
      <c r="I19" s="99"/>
      <c r="J19" s="99"/>
      <c r="K19" s="126"/>
      <c r="L19" s="99"/>
      <c r="M19" s="124"/>
      <c r="N19" s="99"/>
      <c r="O19" s="99"/>
      <c r="P19" s="99"/>
      <c r="Q19" s="99"/>
      <c r="R19" s="99"/>
      <c r="S19" s="99"/>
      <c r="T19" s="99"/>
      <c r="U19" s="99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7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3"/>
      <c r="AS19" s="124"/>
      <c r="AT19" s="125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99"/>
      <c r="BU19" s="99"/>
    </row>
    <row r="20" spans="2:73" ht="15.75" customHeight="1" thickBot="1" x14ac:dyDescent="0.3">
      <c r="B20" s="638" t="s">
        <v>284</v>
      </c>
      <c r="C20" s="641" t="s">
        <v>285</v>
      </c>
      <c r="D20" s="642"/>
      <c r="E20" s="647" t="s">
        <v>39</v>
      </c>
      <c r="F20" s="648"/>
      <c r="G20" s="648"/>
      <c r="H20" s="648"/>
      <c r="I20" s="648"/>
      <c r="J20" s="648"/>
      <c r="K20" s="648"/>
      <c r="L20" s="648"/>
      <c r="M20" s="648"/>
      <c r="N20" s="648"/>
      <c r="O20" s="648"/>
      <c r="P20" s="648"/>
      <c r="Q20" s="649"/>
      <c r="R20" s="656" t="s">
        <v>286</v>
      </c>
      <c r="S20" s="657"/>
      <c r="T20" s="662" t="s">
        <v>287</v>
      </c>
      <c r="U20" s="663"/>
      <c r="V20" s="663"/>
      <c r="W20" s="663"/>
      <c r="X20" s="663"/>
      <c r="Y20" s="663"/>
      <c r="Z20" s="663"/>
      <c r="AA20" s="663"/>
      <c r="AB20" s="663"/>
      <c r="AC20" s="664"/>
      <c r="AD20" s="668" t="s">
        <v>316</v>
      </c>
      <c r="AE20" s="669"/>
      <c r="AF20" s="669"/>
      <c r="AG20" s="669"/>
      <c r="AH20" s="669"/>
      <c r="AI20" s="669"/>
      <c r="AJ20" s="669"/>
      <c r="AK20" s="669"/>
      <c r="AL20" s="669"/>
      <c r="AM20" s="669"/>
      <c r="AN20" s="669"/>
      <c r="AO20" s="669"/>
      <c r="AP20" s="669"/>
      <c r="AQ20" s="669"/>
      <c r="AR20" s="669"/>
      <c r="AS20" s="669"/>
      <c r="AT20" s="669"/>
      <c r="AU20" s="670"/>
      <c r="AV20" s="668" t="s">
        <v>317</v>
      </c>
      <c r="AW20" s="669"/>
      <c r="AX20" s="669"/>
      <c r="AY20" s="669"/>
      <c r="AZ20" s="669"/>
      <c r="BA20" s="669"/>
      <c r="BB20" s="669"/>
      <c r="BC20" s="669"/>
      <c r="BD20" s="669"/>
      <c r="BE20" s="669"/>
      <c r="BF20" s="669"/>
      <c r="BG20" s="669"/>
      <c r="BH20" s="669"/>
      <c r="BI20" s="669"/>
      <c r="BJ20" s="669"/>
      <c r="BK20" s="669"/>
      <c r="BL20" s="669"/>
      <c r="BM20" s="670"/>
      <c r="BN20" s="675" t="s">
        <v>288</v>
      </c>
      <c r="BO20" s="676"/>
      <c r="BP20" s="676"/>
      <c r="BQ20" s="677"/>
      <c r="BR20" s="675" t="s">
        <v>289</v>
      </c>
      <c r="BS20" s="676"/>
      <c r="BT20" s="676"/>
      <c r="BU20" s="677"/>
    </row>
    <row r="21" spans="2:73" ht="15.75" customHeight="1" thickBot="1" x14ac:dyDescent="0.3">
      <c r="B21" s="639"/>
      <c r="C21" s="643"/>
      <c r="D21" s="644"/>
      <c r="E21" s="650"/>
      <c r="F21" s="651"/>
      <c r="G21" s="651"/>
      <c r="H21" s="651"/>
      <c r="I21" s="651"/>
      <c r="J21" s="651"/>
      <c r="K21" s="651"/>
      <c r="L21" s="651"/>
      <c r="M21" s="651"/>
      <c r="N21" s="651"/>
      <c r="O21" s="651"/>
      <c r="P21" s="651"/>
      <c r="Q21" s="652"/>
      <c r="R21" s="658"/>
      <c r="S21" s="659"/>
      <c r="T21" s="665"/>
      <c r="U21" s="666"/>
      <c r="V21" s="666"/>
      <c r="W21" s="666"/>
      <c r="X21" s="666"/>
      <c r="Y21" s="666"/>
      <c r="Z21" s="666"/>
      <c r="AA21" s="666"/>
      <c r="AB21" s="666"/>
      <c r="AC21" s="667"/>
      <c r="AD21" s="668" t="s">
        <v>287</v>
      </c>
      <c r="AE21" s="669"/>
      <c r="AF21" s="669"/>
      <c r="AG21" s="669"/>
      <c r="AH21" s="669"/>
      <c r="AI21" s="669"/>
      <c r="AJ21" s="669"/>
      <c r="AK21" s="670"/>
      <c r="AL21" s="668" t="s">
        <v>290</v>
      </c>
      <c r="AM21" s="669"/>
      <c r="AN21" s="669"/>
      <c r="AO21" s="669"/>
      <c r="AP21" s="669"/>
      <c r="AQ21" s="669"/>
      <c r="AR21" s="669"/>
      <c r="AS21" s="669"/>
      <c r="AT21" s="669"/>
      <c r="AU21" s="670"/>
      <c r="AV21" s="668" t="s">
        <v>287</v>
      </c>
      <c r="AW21" s="669"/>
      <c r="AX21" s="669"/>
      <c r="AY21" s="669"/>
      <c r="AZ21" s="669"/>
      <c r="BA21" s="669"/>
      <c r="BB21" s="669"/>
      <c r="BC21" s="670"/>
      <c r="BD21" s="668" t="s">
        <v>290</v>
      </c>
      <c r="BE21" s="669"/>
      <c r="BF21" s="669"/>
      <c r="BG21" s="669"/>
      <c r="BH21" s="669"/>
      <c r="BI21" s="669"/>
      <c r="BJ21" s="669"/>
      <c r="BK21" s="669"/>
      <c r="BL21" s="669"/>
      <c r="BM21" s="670"/>
      <c r="BN21" s="678"/>
      <c r="BO21" s="679"/>
      <c r="BP21" s="679"/>
      <c r="BQ21" s="680"/>
      <c r="BR21" s="678"/>
      <c r="BS21" s="679"/>
      <c r="BT21" s="679"/>
      <c r="BU21" s="680"/>
    </row>
    <row r="22" spans="2:73" ht="15" customHeight="1" x14ac:dyDescent="0.25">
      <c r="B22" s="639"/>
      <c r="C22" s="643"/>
      <c r="D22" s="644"/>
      <c r="E22" s="650"/>
      <c r="F22" s="651"/>
      <c r="G22" s="651"/>
      <c r="H22" s="651"/>
      <c r="I22" s="651"/>
      <c r="J22" s="651"/>
      <c r="K22" s="651"/>
      <c r="L22" s="651"/>
      <c r="M22" s="651"/>
      <c r="N22" s="651"/>
      <c r="O22" s="651"/>
      <c r="P22" s="651"/>
      <c r="Q22" s="652"/>
      <c r="R22" s="658"/>
      <c r="S22" s="659"/>
      <c r="T22" s="722" t="s">
        <v>291</v>
      </c>
      <c r="U22" s="723"/>
      <c r="V22" s="688" t="s">
        <v>292</v>
      </c>
      <c r="W22" s="685"/>
      <c r="X22" s="688" t="s">
        <v>293</v>
      </c>
      <c r="Y22" s="685"/>
      <c r="Z22" s="714" t="s">
        <v>294</v>
      </c>
      <c r="AA22" s="712"/>
      <c r="AB22" s="714" t="s">
        <v>52</v>
      </c>
      <c r="AC22" s="659"/>
      <c r="AD22" s="704" t="s">
        <v>295</v>
      </c>
      <c r="AE22" s="705"/>
      <c r="AF22" s="705"/>
      <c r="AG22" s="705"/>
      <c r="AH22" s="705"/>
      <c r="AI22" s="705"/>
      <c r="AJ22" s="705"/>
      <c r="AK22" s="706"/>
      <c r="AL22" s="684" t="s">
        <v>296</v>
      </c>
      <c r="AM22" s="685"/>
      <c r="AN22" s="688" t="s">
        <v>297</v>
      </c>
      <c r="AO22" s="685"/>
      <c r="AP22" s="688" t="s">
        <v>298</v>
      </c>
      <c r="AQ22" s="690"/>
      <c r="AR22" s="698" t="s">
        <v>299</v>
      </c>
      <c r="AS22" s="699"/>
      <c r="AT22" s="699"/>
      <c r="AU22" s="700"/>
      <c r="AV22" s="704" t="s">
        <v>295</v>
      </c>
      <c r="AW22" s="705"/>
      <c r="AX22" s="705"/>
      <c r="AY22" s="705"/>
      <c r="AZ22" s="705"/>
      <c r="BA22" s="705"/>
      <c r="BB22" s="705"/>
      <c r="BC22" s="706"/>
      <c r="BD22" s="684" t="s">
        <v>296</v>
      </c>
      <c r="BE22" s="685"/>
      <c r="BF22" s="688" t="s">
        <v>297</v>
      </c>
      <c r="BG22" s="685"/>
      <c r="BH22" s="688" t="s">
        <v>298</v>
      </c>
      <c r="BI22" s="690"/>
      <c r="BJ22" s="698" t="s">
        <v>299</v>
      </c>
      <c r="BK22" s="699"/>
      <c r="BL22" s="699"/>
      <c r="BM22" s="700"/>
      <c r="BN22" s="678"/>
      <c r="BO22" s="679"/>
      <c r="BP22" s="679"/>
      <c r="BQ22" s="680"/>
      <c r="BR22" s="678"/>
      <c r="BS22" s="679"/>
      <c r="BT22" s="679"/>
      <c r="BU22" s="680"/>
    </row>
    <row r="23" spans="2:73" ht="15.75" thickBot="1" x14ac:dyDescent="0.3">
      <c r="B23" s="639"/>
      <c r="C23" s="643"/>
      <c r="D23" s="644"/>
      <c r="E23" s="650"/>
      <c r="F23" s="651"/>
      <c r="G23" s="651"/>
      <c r="H23" s="651"/>
      <c r="I23" s="651"/>
      <c r="J23" s="651"/>
      <c r="K23" s="651"/>
      <c r="L23" s="651"/>
      <c r="M23" s="651"/>
      <c r="N23" s="651"/>
      <c r="O23" s="651"/>
      <c r="P23" s="651"/>
      <c r="Q23" s="652"/>
      <c r="R23" s="658"/>
      <c r="S23" s="659"/>
      <c r="T23" s="724"/>
      <c r="U23" s="692"/>
      <c r="V23" s="688"/>
      <c r="W23" s="685"/>
      <c r="X23" s="688"/>
      <c r="Y23" s="685"/>
      <c r="Z23" s="714"/>
      <c r="AA23" s="712"/>
      <c r="AB23" s="714"/>
      <c r="AC23" s="659"/>
      <c r="AD23" s="707" t="s">
        <v>52</v>
      </c>
      <c r="AE23" s="708"/>
      <c r="AF23" s="709" t="s">
        <v>300</v>
      </c>
      <c r="AG23" s="710"/>
      <c r="AH23" s="710"/>
      <c r="AI23" s="710"/>
      <c r="AJ23" s="710"/>
      <c r="AK23" s="711"/>
      <c r="AL23" s="684"/>
      <c r="AM23" s="685"/>
      <c r="AN23" s="688"/>
      <c r="AO23" s="685"/>
      <c r="AP23" s="688"/>
      <c r="AQ23" s="690"/>
      <c r="AR23" s="701"/>
      <c r="AS23" s="702"/>
      <c r="AT23" s="702"/>
      <c r="AU23" s="703"/>
      <c r="AV23" s="707" t="s">
        <v>52</v>
      </c>
      <c r="AW23" s="708"/>
      <c r="AX23" s="709" t="s">
        <v>300</v>
      </c>
      <c r="AY23" s="710"/>
      <c r="AZ23" s="710"/>
      <c r="BA23" s="710"/>
      <c r="BB23" s="710"/>
      <c r="BC23" s="711"/>
      <c r="BD23" s="684"/>
      <c r="BE23" s="685"/>
      <c r="BF23" s="688"/>
      <c r="BG23" s="685"/>
      <c r="BH23" s="688"/>
      <c r="BI23" s="690"/>
      <c r="BJ23" s="701"/>
      <c r="BK23" s="702"/>
      <c r="BL23" s="702"/>
      <c r="BM23" s="703"/>
      <c r="BN23" s="678"/>
      <c r="BO23" s="679"/>
      <c r="BP23" s="679"/>
      <c r="BQ23" s="680"/>
      <c r="BR23" s="678"/>
      <c r="BS23" s="679"/>
      <c r="BT23" s="679"/>
      <c r="BU23" s="680"/>
    </row>
    <row r="24" spans="2:73" x14ac:dyDescent="0.25">
      <c r="B24" s="639"/>
      <c r="C24" s="643"/>
      <c r="D24" s="644"/>
      <c r="E24" s="650"/>
      <c r="F24" s="651"/>
      <c r="G24" s="651"/>
      <c r="H24" s="651"/>
      <c r="I24" s="651"/>
      <c r="J24" s="651"/>
      <c r="K24" s="651"/>
      <c r="L24" s="651"/>
      <c r="M24" s="651"/>
      <c r="N24" s="651"/>
      <c r="O24" s="651"/>
      <c r="P24" s="651"/>
      <c r="Q24" s="652"/>
      <c r="R24" s="658"/>
      <c r="S24" s="659"/>
      <c r="T24" s="724"/>
      <c r="U24" s="692"/>
      <c r="V24" s="688"/>
      <c r="W24" s="685"/>
      <c r="X24" s="688"/>
      <c r="Y24" s="685"/>
      <c r="Z24" s="714"/>
      <c r="AA24" s="712"/>
      <c r="AB24" s="714"/>
      <c r="AC24" s="659"/>
      <c r="AD24" s="684"/>
      <c r="AE24" s="685"/>
      <c r="AF24" s="692" t="s">
        <v>4</v>
      </c>
      <c r="AG24" s="692"/>
      <c r="AH24" s="694" t="s">
        <v>33</v>
      </c>
      <c r="AI24" s="694"/>
      <c r="AJ24" s="694" t="s">
        <v>53</v>
      </c>
      <c r="AK24" s="696"/>
      <c r="AL24" s="684"/>
      <c r="AM24" s="685"/>
      <c r="AN24" s="688"/>
      <c r="AO24" s="685"/>
      <c r="AP24" s="688"/>
      <c r="AQ24" s="690"/>
      <c r="AR24" s="658" t="s">
        <v>301</v>
      </c>
      <c r="AS24" s="712"/>
      <c r="AT24" s="714" t="s">
        <v>67</v>
      </c>
      <c r="AU24" s="659"/>
      <c r="AV24" s="684"/>
      <c r="AW24" s="685"/>
      <c r="AX24" s="692" t="s">
        <v>4</v>
      </c>
      <c r="AY24" s="692"/>
      <c r="AZ24" s="694" t="s">
        <v>33</v>
      </c>
      <c r="BA24" s="694"/>
      <c r="BB24" s="694" t="s">
        <v>53</v>
      </c>
      <c r="BC24" s="696"/>
      <c r="BD24" s="684"/>
      <c r="BE24" s="685"/>
      <c r="BF24" s="688"/>
      <c r="BG24" s="685"/>
      <c r="BH24" s="688"/>
      <c r="BI24" s="690"/>
      <c r="BJ24" s="658" t="s">
        <v>301</v>
      </c>
      <c r="BK24" s="712"/>
      <c r="BL24" s="714" t="s">
        <v>67</v>
      </c>
      <c r="BM24" s="659"/>
      <c r="BN24" s="678"/>
      <c r="BO24" s="679"/>
      <c r="BP24" s="679"/>
      <c r="BQ24" s="680"/>
      <c r="BR24" s="678"/>
      <c r="BS24" s="679"/>
      <c r="BT24" s="679"/>
      <c r="BU24" s="680"/>
    </row>
    <row r="25" spans="2:73" x14ac:dyDescent="0.25">
      <c r="B25" s="639"/>
      <c r="C25" s="643"/>
      <c r="D25" s="644"/>
      <c r="E25" s="650"/>
      <c r="F25" s="651"/>
      <c r="G25" s="651"/>
      <c r="H25" s="651"/>
      <c r="I25" s="651"/>
      <c r="J25" s="651"/>
      <c r="K25" s="651"/>
      <c r="L25" s="651"/>
      <c r="M25" s="651"/>
      <c r="N25" s="651"/>
      <c r="O25" s="651"/>
      <c r="P25" s="651"/>
      <c r="Q25" s="652"/>
      <c r="R25" s="658"/>
      <c r="S25" s="659"/>
      <c r="T25" s="724"/>
      <c r="U25" s="692"/>
      <c r="V25" s="688"/>
      <c r="W25" s="685"/>
      <c r="X25" s="688"/>
      <c r="Y25" s="685"/>
      <c r="Z25" s="714"/>
      <c r="AA25" s="712"/>
      <c r="AB25" s="714"/>
      <c r="AC25" s="659"/>
      <c r="AD25" s="684"/>
      <c r="AE25" s="685"/>
      <c r="AF25" s="692"/>
      <c r="AG25" s="692"/>
      <c r="AH25" s="694"/>
      <c r="AI25" s="694"/>
      <c r="AJ25" s="694"/>
      <c r="AK25" s="696"/>
      <c r="AL25" s="684"/>
      <c r="AM25" s="685"/>
      <c r="AN25" s="688"/>
      <c r="AO25" s="685"/>
      <c r="AP25" s="688"/>
      <c r="AQ25" s="690"/>
      <c r="AR25" s="658"/>
      <c r="AS25" s="712"/>
      <c r="AT25" s="714"/>
      <c r="AU25" s="659"/>
      <c r="AV25" s="684"/>
      <c r="AW25" s="685"/>
      <c r="AX25" s="692"/>
      <c r="AY25" s="692"/>
      <c r="AZ25" s="694"/>
      <c r="BA25" s="694"/>
      <c r="BB25" s="694"/>
      <c r="BC25" s="696"/>
      <c r="BD25" s="684"/>
      <c r="BE25" s="685"/>
      <c r="BF25" s="688"/>
      <c r="BG25" s="685"/>
      <c r="BH25" s="688"/>
      <c r="BI25" s="690"/>
      <c r="BJ25" s="658"/>
      <c r="BK25" s="712"/>
      <c r="BL25" s="714"/>
      <c r="BM25" s="659"/>
      <c r="BN25" s="678"/>
      <c r="BO25" s="679"/>
      <c r="BP25" s="679"/>
      <c r="BQ25" s="680"/>
      <c r="BR25" s="678"/>
      <c r="BS25" s="679"/>
      <c r="BT25" s="679"/>
      <c r="BU25" s="680"/>
    </row>
    <row r="26" spans="2:73" x14ac:dyDescent="0.25">
      <c r="B26" s="639"/>
      <c r="C26" s="643"/>
      <c r="D26" s="644"/>
      <c r="E26" s="650"/>
      <c r="F26" s="651"/>
      <c r="G26" s="651"/>
      <c r="H26" s="651"/>
      <c r="I26" s="651"/>
      <c r="J26" s="651"/>
      <c r="K26" s="651"/>
      <c r="L26" s="651"/>
      <c r="M26" s="651"/>
      <c r="N26" s="651"/>
      <c r="O26" s="651"/>
      <c r="P26" s="651"/>
      <c r="Q26" s="652"/>
      <c r="R26" s="658"/>
      <c r="S26" s="659"/>
      <c r="T26" s="724"/>
      <c r="U26" s="692"/>
      <c r="V26" s="688"/>
      <c r="W26" s="685"/>
      <c r="X26" s="688"/>
      <c r="Y26" s="685"/>
      <c r="Z26" s="714"/>
      <c r="AA26" s="712"/>
      <c r="AB26" s="714"/>
      <c r="AC26" s="659"/>
      <c r="AD26" s="684"/>
      <c r="AE26" s="685"/>
      <c r="AF26" s="692"/>
      <c r="AG26" s="692"/>
      <c r="AH26" s="694"/>
      <c r="AI26" s="694"/>
      <c r="AJ26" s="694"/>
      <c r="AK26" s="696"/>
      <c r="AL26" s="684"/>
      <c r="AM26" s="685"/>
      <c r="AN26" s="688"/>
      <c r="AO26" s="685"/>
      <c r="AP26" s="688"/>
      <c r="AQ26" s="690"/>
      <c r="AR26" s="658"/>
      <c r="AS26" s="712"/>
      <c r="AT26" s="714"/>
      <c r="AU26" s="659"/>
      <c r="AV26" s="684"/>
      <c r="AW26" s="685"/>
      <c r="AX26" s="692"/>
      <c r="AY26" s="692"/>
      <c r="AZ26" s="694"/>
      <c r="BA26" s="694"/>
      <c r="BB26" s="694"/>
      <c r="BC26" s="696"/>
      <c r="BD26" s="684"/>
      <c r="BE26" s="685"/>
      <c r="BF26" s="688"/>
      <c r="BG26" s="685"/>
      <c r="BH26" s="688"/>
      <c r="BI26" s="690"/>
      <c r="BJ26" s="658"/>
      <c r="BK26" s="712"/>
      <c r="BL26" s="714"/>
      <c r="BM26" s="659"/>
      <c r="BN26" s="678"/>
      <c r="BO26" s="679"/>
      <c r="BP26" s="679"/>
      <c r="BQ26" s="680"/>
      <c r="BR26" s="678"/>
      <c r="BS26" s="679"/>
      <c r="BT26" s="679"/>
      <c r="BU26" s="680"/>
    </row>
    <row r="27" spans="2:73" x14ac:dyDescent="0.25">
      <c r="B27" s="639"/>
      <c r="C27" s="643"/>
      <c r="D27" s="644"/>
      <c r="E27" s="650"/>
      <c r="F27" s="651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2"/>
      <c r="R27" s="658"/>
      <c r="S27" s="659"/>
      <c r="T27" s="724"/>
      <c r="U27" s="692"/>
      <c r="V27" s="688"/>
      <c r="W27" s="685"/>
      <c r="X27" s="688"/>
      <c r="Y27" s="685"/>
      <c r="Z27" s="714"/>
      <c r="AA27" s="712"/>
      <c r="AB27" s="714"/>
      <c r="AC27" s="659"/>
      <c r="AD27" s="684"/>
      <c r="AE27" s="685"/>
      <c r="AF27" s="692"/>
      <c r="AG27" s="692"/>
      <c r="AH27" s="694"/>
      <c r="AI27" s="694"/>
      <c r="AJ27" s="694"/>
      <c r="AK27" s="696"/>
      <c r="AL27" s="684"/>
      <c r="AM27" s="685"/>
      <c r="AN27" s="688"/>
      <c r="AO27" s="685"/>
      <c r="AP27" s="688"/>
      <c r="AQ27" s="690"/>
      <c r="AR27" s="658"/>
      <c r="AS27" s="712"/>
      <c r="AT27" s="714"/>
      <c r="AU27" s="659"/>
      <c r="AV27" s="684"/>
      <c r="AW27" s="685"/>
      <c r="AX27" s="692"/>
      <c r="AY27" s="692"/>
      <c r="AZ27" s="694"/>
      <c r="BA27" s="694"/>
      <c r="BB27" s="694"/>
      <c r="BC27" s="696"/>
      <c r="BD27" s="684"/>
      <c r="BE27" s="685"/>
      <c r="BF27" s="688"/>
      <c r="BG27" s="685"/>
      <c r="BH27" s="688"/>
      <c r="BI27" s="690"/>
      <c r="BJ27" s="658"/>
      <c r="BK27" s="712"/>
      <c r="BL27" s="714"/>
      <c r="BM27" s="659"/>
      <c r="BN27" s="678"/>
      <c r="BO27" s="679"/>
      <c r="BP27" s="679"/>
      <c r="BQ27" s="680"/>
      <c r="BR27" s="678"/>
      <c r="BS27" s="679"/>
      <c r="BT27" s="679"/>
      <c r="BU27" s="680"/>
    </row>
    <row r="28" spans="2:73" ht="15.75" thickBot="1" x14ac:dyDescent="0.3">
      <c r="B28" s="640"/>
      <c r="C28" s="645"/>
      <c r="D28" s="646"/>
      <c r="E28" s="653"/>
      <c r="F28" s="654"/>
      <c r="G28" s="654"/>
      <c r="H28" s="654"/>
      <c r="I28" s="654"/>
      <c r="J28" s="654"/>
      <c r="K28" s="654"/>
      <c r="L28" s="654"/>
      <c r="M28" s="654"/>
      <c r="N28" s="654"/>
      <c r="O28" s="654"/>
      <c r="P28" s="654"/>
      <c r="Q28" s="655"/>
      <c r="R28" s="660"/>
      <c r="S28" s="661"/>
      <c r="T28" s="725"/>
      <c r="U28" s="693"/>
      <c r="V28" s="689"/>
      <c r="W28" s="687"/>
      <c r="X28" s="689"/>
      <c r="Y28" s="687"/>
      <c r="Z28" s="715"/>
      <c r="AA28" s="713"/>
      <c r="AB28" s="715"/>
      <c r="AC28" s="661"/>
      <c r="AD28" s="686"/>
      <c r="AE28" s="687"/>
      <c r="AF28" s="693"/>
      <c r="AG28" s="693"/>
      <c r="AH28" s="695"/>
      <c r="AI28" s="695"/>
      <c r="AJ28" s="695"/>
      <c r="AK28" s="697"/>
      <c r="AL28" s="686"/>
      <c r="AM28" s="687"/>
      <c r="AN28" s="689"/>
      <c r="AO28" s="687"/>
      <c r="AP28" s="689"/>
      <c r="AQ28" s="691"/>
      <c r="AR28" s="660"/>
      <c r="AS28" s="713"/>
      <c r="AT28" s="715"/>
      <c r="AU28" s="661"/>
      <c r="AV28" s="686"/>
      <c r="AW28" s="687"/>
      <c r="AX28" s="693"/>
      <c r="AY28" s="693"/>
      <c r="AZ28" s="695"/>
      <c r="BA28" s="695"/>
      <c r="BB28" s="695"/>
      <c r="BC28" s="697"/>
      <c r="BD28" s="686"/>
      <c r="BE28" s="687"/>
      <c r="BF28" s="689"/>
      <c r="BG28" s="687"/>
      <c r="BH28" s="689"/>
      <c r="BI28" s="691"/>
      <c r="BJ28" s="660"/>
      <c r="BK28" s="713"/>
      <c r="BL28" s="715"/>
      <c r="BM28" s="661"/>
      <c r="BN28" s="681"/>
      <c r="BO28" s="682"/>
      <c r="BP28" s="682"/>
      <c r="BQ28" s="683"/>
      <c r="BR28" s="681"/>
      <c r="BS28" s="682"/>
      <c r="BT28" s="682"/>
      <c r="BU28" s="683"/>
    </row>
    <row r="29" spans="2:73" s="129" customFormat="1" ht="15" customHeight="1" x14ac:dyDescent="0.25">
      <c r="B29" s="128">
        <v>1</v>
      </c>
      <c r="C29" s="716" t="s">
        <v>172</v>
      </c>
      <c r="D29" s="717"/>
      <c r="E29" s="718" t="s">
        <v>153</v>
      </c>
      <c r="F29" s="719"/>
      <c r="G29" s="719"/>
      <c r="H29" s="719"/>
      <c r="I29" s="719"/>
      <c r="J29" s="719"/>
      <c r="K29" s="719"/>
      <c r="L29" s="719"/>
      <c r="M29" s="719"/>
      <c r="N29" s="719"/>
      <c r="O29" s="719"/>
      <c r="P29" s="719"/>
      <c r="Q29" s="720"/>
      <c r="R29" s="721">
        <v>5</v>
      </c>
      <c r="S29" s="547"/>
      <c r="T29" s="221">
        <v>150</v>
      </c>
      <c r="U29" s="156"/>
      <c r="V29" s="155">
        <v>150</v>
      </c>
      <c r="W29" s="156"/>
      <c r="X29" s="155"/>
      <c r="Y29" s="156"/>
      <c r="Z29" s="155"/>
      <c r="AA29" s="156"/>
      <c r="AB29" s="155">
        <v>150</v>
      </c>
      <c r="AC29" s="223"/>
      <c r="AD29" s="221">
        <v>60</v>
      </c>
      <c r="AE29" s="156"/>
      <c r="AF29" s="155">
        <v>30</v>
      </c>
      <c r="AG29" s="156"/>
      <c r="AH29" s="155"/>
      <c r="AI29" s="156"/>
      <c r="AJ29" s="155">
        <v>30</v>
      </c>
      <c r="AK29" s="223"/>
      <c r="AL29" s="221"/>
      <c r="AM29" s="156"/>
      <c r="AN29" s="155"/>
      <c r="AO29" s="156"/>
      <c r="AP29" s="155"/>
      <c r="AQ29" s="223"/>
      <c r="AR29" s="221">
        <v>1</v>
      </c>
      <c r="AS29" s="156"/>
      <c r="AT29" s="155"/>
      <c r="AU29" s="223"/>
      <c r="AV29" s="221"/>
      <c r="AW29" s="156"/>
      <c r="AX29" s="155"/>
      <c r="AY29" s="156"/>
      <c r="AZ29" s="155"/>
      <c r="BA29" s="156"/>
      <c r="BB29" s="155"/>
      <c r="BC29" s="223"/>
      <c r="BD29" s="221"/>
      <c r="BE29" s="156"/>
      <c r="BF29" s="155"/>
      <c r="BG29" s="156"/>
      <c r="BH29" s="155"/>
      <c r="BI29" s="223"/>
      <c r="BJ29" s="221"/>
      <c r="BK29" s="156"/>
      <c r="BL29" s="155"/>
      <c r="BM29" s="223"/>
      <c r="BN29" s="726" t="s">
        <v>302</v>
      </c>
      <c r="BO29" s="727"/>
      <c r="BP29" s="727"/>
      <c r="BQ29" s="728"/>
      <c r="BR29" s="729"/>
      <c r="BS29" s="730"/>
      <c r="BT29" s="730"/>
      <c r="BU29" s="731"/>
    </row>
    <row r="30" spans="2:73" s="129" customFormat="1" ht="15" customHeight="1" x14ac:dyDescent="0.25">
      <c r="B30" s="130">
        <v>2</v>
      </c>
      <c r="C30" s="732" t="s">
        <v>173</v>
      </c>
      <c r="D30" s="733"/>
      <c r="E30" s="734" t="s">
        <v>154</v>
      </c>
      <c r="F30" s="735"/>
      <c r="G30" s="735"/>
      <c r="H30" s="735"/>
      <c r="I30" s="735"/>
      <c r="J30" s="735"/>
      <c r="K30" s="735"/>
      <c r="L30" s="735"/>
      <c r="M30" s="735"/>
      <c r="N30" s="735"/>
      <c r="O30" s="735"/>
      <c r="P30" s="735"/>
      <c r="Q30" s="736"/>
      <c r="R30" s="147">
        <v>3</v>
      </c>
      <c r="S30" s="182"/>
      <c r="T30" s="147">
        <v>90</v>
      </c>
      <c r="U30" s="148"/>
      <c r="V30" s="176">
        <v>90</v>
      </c>
      <c r="W30" s="148"/>
      <c r="X30" s="174"/>
      <c r="Y30" s="174"/>
      <c r="Z30" s="174"/>
      <c r="AA30" s="174"/>
      <c r="AB30" s="174">
        <v>90</v>
      </c>
      <c r="AC30" s="175"/>
      <c r="AD30" s="221">
        <v>44</v>
      </c>
      <c r="AE30" s="156"/>
      <c r="AF30" s="155">
        <v>24</v>
      </c>
      <c r="AG30" s="156"/>
      <c r="AH30" s="155"/>
      <c r="AI30" s="156"/>
      <c r="AJ30" s="155">
        <v>20</v>
      </c>
      <c r="AK30" s="223"/>
      <c r="AL30" s="221"/>
      <c r="AM30" s="156"/>
      <c r="AN30" s="155"/>
      <c r="AO30" s="156"/>
      <c r="AP30" s="155"/>
      <c r="AQ30" s="223"/>
      <c r="AR30" s="221">
        <v>1</v>
      </c>
      <c r="AS30" s="156"/>
      <c r="AT30" s="174"/>
      <c r="AU30" s="175"/>
      <c r="AV30" s="173"/>
      <c r="AW30" s="174"/>
      <c r="AX30" s="174"/>
      <c r="AY30" s="174"/>
      <c r="AZ30" s="174"/>
      <c r="BA30" s="174"/>
      <c r="BB30" s="174"/>
      <c r="BC30" s="175"/>
      <c r="BD30" s="173"/>
      <c r="BE30" s="174"/>
      <c r="BF30" s="174"/>
      <c r="BG30" s="174"/>
      <c r="BH30" s="174"/>
      <c r="BI30" s="176"/>
      <c r="BJ30" s="173"/>
      <c r="BK30" s="174"/>
      <c r="BL30" s="174"/>
      <c r="BM30" s="175"/>
      <c r="BN30" s="729" t="s">
        <v>302</v>
      </c>
      <c r="BO30" s="730"/>
      <c r="BP30" s="730"/>
      <c r="BQ30" s="731"/>
      <c r="BR30" s="729"/>
      <c r="BS30" s="730"/>
      <c r="BT30" s="730"/>
      <c r="BU30" s="731"/>
    </row>
    <row r="31" spans="2:73" s="132" customFormat="1" ht="26.25" customHeight="1" x14ac:dyDescent="0.25">
      <c r="B31" s="131">
        <v>3</v>
      </c>
      <c r="C31" s="142" t="s">
        <v>175</v>
      </c>
      <c r="D31" s="143"/>
      <c r="E31" s="737" t="s">
        <v>156</v>
      </c>
      <c r="F31" s="738"/>
      <c r="G31" s="738"/>
      <c r="H31" s="738"/>
      <c r="I31" s="738"/>
      <c r="J31" s="738"/>
      <c r="K31" s="738"/>
      <c r="L31" s="738"/>
      <c r="M31" s="738"/>
      <c r="N31" s="738"/>
      <c r="O31" s="738"/>
      <c r="P31" s="738"/>
      <c r="Q31" s="739"/>
      <c r="R31" s="729">
        <v>3</v>
      </c>
      <c r="S31" s="731"/>
      <c r="T31" s="729">
        <v>90</v>
      </c>
      <c r="U31" s="740"/>
      <c r="V31" s="741">
        <v>90</v>
      </c>
      <c r="W31" s="740"/>
      <c r="X31" s="741"/>
      <c r="Y31" s="740"/>
      <c r="Z31" s="741"/>
      <c r="AA31" s="740"/>
      <c r="AB31" s="741">
        <v>90</v>
      </c>
      <c r="AC31" s="731"/>
      <c r="AD31" s="221">
        <v>44</v>
      </c>
      <c r="AE31" s="156"/>
      <c r="AF31" s="155">
        <v>24</v>
      </c>
      <c r="AG31" s="156"/>
      <c r="AH31" s="155"/>
      <c r="AI31" s="156"/>
      <c r="AJ31" s="155">
        <v>20</v>
      </c>
      <c r="AK31" s="223"/>
      <c r="AL31" s="729"/>
      <c r="AM31" s="740"/>
      <c r="AN31" s="741"/>
      <c r="AO31" s="740"/>
      <c r="AP31" s="741"/>
      <c r="AQ31" s="731"/>
      <c r="AR31" s="729">
        <v>1</v>
      </c>
      <c r="AS31" s="740"/>
      <c r="AT31" s="741"/>
      <c r="AU31" s="731"/>
      <c r="AV31" s="729"/>
      <c r="AW31" s="740"/>
      <c r="AX31" s="741"/>
      <c r="AY31" s="740"/>
      <c r="AZ31" s="741"/>
      <c r="BA31" s="740"/>
      <c r="BB31" s="741"/>
      <c r="BC31" s="731"/>
      <c r="BD31" s="729"/>
      <c r="BE31" s="740"/>
      <c r="BF31" s="741"/>
      <c r="BG31" s="740"/>
      <c r="BH31" s="741"/>
      <c r="BI31" s="731"/>
      <c r="BJ31" s="729"/>
      <c r="BK31" s="740"/>
      <c r="BL31" s="741"/>
      <c r="BM31" s="731"/>
      <c r="BN31" s="729" t="s">
        <v>302</v>
      </c>
      <c r="BO31" s="730"/>
      <c r="BP31" s="730"/>
      <c r="BQ31" s="731"/>
      <c r="BR31" s="729"/>
      <c r="BS31" s="730"/>
      <c r="BT31" s="730"/>
      <c r="BU31" s="731"/>
    </row>
    <row r="32" spans="2:73" s="129" customFormat="1" ht="15" customHeight="1" x14ac:dyDescent="0.25">
      <c r="B32" s="130">
        <v>4</v>
      </c>
      <c r="C32" s="732" t="s">
        <v>177</v>
      </c>
      <c r="D32" s="733"/>
      <c r="E32" s="734" t="s">
        <v>158</v>
      </c>
      <c r="F32" s="735"/>
      <c r="G32" s="735"/>
      <c r="H32" s="735"/>
      <c r="I32" s="735"/>
      <c r="J32" s="735"/>
      <c r="K32" s="735"/>
      <c r="L32" s="735"/>
      <c r="M32" s="735"/>
      <c r="N32" s="735"/>
      <c r="O32" s="735"/>
      <c r="P32" s="735"/>
      <c r="Q32" s="736"/>
      <c r="R32" s="147">
        <v>6</v>
      </c>
      <c r="S32" s="182"/>
      <c r="T32" s="147">
        <v>180</v>
      </c>
      <c r="U32" s="148"/>
      <c r="V32" s="176">
        <v>180</v>
      </c>
      <c r="W32" s="148"/>
      <c r="X32" s="174"/>
      <c r="Y32" s="174"/>
      <c r="Z32" s="174"/>
      <c r="AA32" s="174"/>
      <c r="AB32" s="174">
        <v>180</v>
      </c>
      <c r="AC32" s="175"/>
      <c r="AD32" s="173">
        <v>104</v>
      </c>
      <c r="AE32" s="174"/>
      <c r="AF32" s="174">
        <v>54</v>
      </c>
      <c r="AG32" s="174"/>
      <c r="AH32" s="174"/>
      <c r="AI32" s="174"/>
      <c r="AJ32" s="174">
        <v>50</v>
      </c>
      <c r="AK32" s="175"/>
      <c r="AL32" s="173"/>
      <c r="AM32" s="174"/>
      <c r="AN32" s="174"/>
      <c r="AO32" s="174"/>
      <c r="AP32" s="174"/>
      <c r="AQ32" s="176"/>
      <c r="AR32" s="173">
        <v>1</v>
      </c>
      <c r="AS32" s="174"/>
      <c r="AT32" s="174"/>
      <c r="AU32" s="175"/>
      <c r="AV32" s="173"/>
      <c r="AW32" s="174"/>
      <c r="AX32" s="174"/>
      <c r="AY32" s="174"/>
      <c r="AZ32" s="174"/>
      <c r="BA32" s="174"/>
      <c r="BB32" s="174"/>
      <c r="BC32" s="175"/>
      <c r="BD32" s="173"/>
      <c r="BE32" s="174"/>
      <c r="BF32" s="174"/>
      <c r="BG32" s="174"/>
      <c r="BH32" s="174"/>
      <c r="BI32" s="176"/>
      <c r="BJ32" s="173"/>
      <c r="BK32" s="174"/>
      <c r="BL32" s="174"/>
      <c r="BM32" s="175"/>
      <c r="BN32" s="729" t="s">
        <v>302</v>
      </c>
      <c r="BO32" s="730"/>
      <c r="BP32" s="730"/>
      <c r="BQ32" s="731"/>
      <c r="BR32" s="729"/>
      <c r="BS32" s="730"/>
      <c r="BT32" s="730"/>
      <c r="BU32" s="731"/>
    </row>
    <row r="33" spans="2:73" s="132" customFormat="1" ht="15" customHeight="1" x14ac:dyDescent="0.25">
      <c r="B33" s="131">
        <v>5</v>
      </c>
      <c r="C33" s="732" t="s">
        <v>178</v>
      </c>
      <c r="D33" s="733"/>
      <c r="E33" s="742" t="s">
        <v>159</v>
      </c>
      <c r="F33" s="743"/>
      <c r="G33" s="743"/>
      <c r="H33" s="743"/>
      <c r="I33" s="743"/>
      <c r="J33" s="743"/>
      <c r="K33" s="743"/>
      <c r="L33" s="743"/>
      <c r="M33" s="743"/>
      <c r="N33" s="743"/>
      <c r="O33" s="743"/>
      <c r="P33" s="743"/>
      <c r="Q33" s="744"/>
      <c r="R33" s="147">
        <v>4</v>
      </c>
      <c r="S33" s="182"/>
      <c r="T33" s="745">
        <v>120</v>
      </c>
      <c r="U33" s="746"/>
      <c r="V33" s="747">
        <v>120</v>
      </c>
      <c r="W33" s="746"/>
      <c r="X33" s="747"/>
      <c r="Y33" s="746"/>
      <c r="Z33" s="747"/>
      <c r="AA33" s="746"/>
      <c r="AB33" s="747">
        <v>120</v>
      </c>
      <c r="AC33" s="748"/>
      <c r="AD33" s="221">
        <v>44</v>
      </c>
      <c r="AE33" s="156"/>
      <c r="AF33" s="155">
        <v>24</v>
      </c>
      <c r="AG33" s="156"/>
      <c r="AH33" s="155"/>
      <c r="AI33" s="156"/>
      <c r="AJ33" s="155">
        <v>20</v>
      </c>
      <c r="AK33" s="223"/>
      <c r="AL33" s="173"/>
      <c r="AM33" s="174"/>
      <c r="AN33" s="174"/>
      <c r="AO33" s="174"/>
      <c r="AP33" s="174"/>
      <c r="AQ33" s="176"/>
      <c r="AR33" s="173">
        <v>1</v>
      </c>
      <c r="AS33" s="174"/>
      <c r="AT33" s="174"/>
      <c r="AU33" s="175"/>
      <c r="AV33" s="173"/>
      <c r="AW33" s="174"/>
      <c r="AX33" s="174"/>
      <c r="AY33" s="174"/>
      <c r="AZ33" s="174"/>
      <c r="BA33" s="174"/>
      <c r="BB33" s="174"/>
      <c r="BC33" s="175"/>
      <c r="BD33" s="173"/>
      <c r="BE33" s="174"/>
      <c r="BF33" s="174"/>
      <c r="BG33" s="174"/>
      <c r="BH33" s="174"/>
      <c r="BI33" s="176"/>
      <c r="BJ33" s="173"/>
      <c r="BK33" s="174"/>
      <c r="BL33" s="174"/>
      <c r="BM33" s="175"/>
      <c r="BN33" s="729" t="s">
        <v>302</v>
      </c>
      <c r="BO33" s="730"/>
      <c r="BP33" s="730"/>
      <c r="BQ33" s="731"/>
      <c r="BR33" s="729"/>
      <c r="BS33" s="730"/>
      <c r="BT33" s="730"/>
      <c r="BU33" s="731"/>
    </row>
    <row r="34" spans="2:73" s="129" customFormat="1" ht="15" customHeight="1" x14ac:dyDescent="0.25">
      <c r="B34" s="133">
        <v>6</v>
      </c>
      <c r="C34" s="749" t="s">
        <v>189</v>
      </c>
      <c r="D34" s="750"/>
      <c r="E34" s="751" t="s">
        <v>170</v>
      </c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3"/>
      <c r="R34" s="147">
        <v>4</v>
      </c>
      <c r="S34" s="182"/>
      <c r="T34" s="745">
        <v>120</v>
      </c>
      <c r="U34" s="746"/>
      <c r="V34" s="747">
        <v>120</v>
      </c>
      <c r="W34" s="746"/>
      <c r="X34" s="747"/>
      <c r="Y34" s="746"/>
      <c r="Z34" s="747"/>
      <c r="AA34" s="746"/>
      <c r="AB34" s="747">
        <v>120</v>
      </c>
      <c r="AC34" s="748"/>
      <c r="AD34" s="173">
        <v>44</v>
      </c>
      <c r="AE34" s="174"/>
      <c r="AF34" s="174">
        <v>22</v>
      </c>
      <c r="AG34" s="174"/>
      <c r="AH34" s="174"/>
      <c r="AI34" s="174"/>
      <c r="AJ34" s="174">
        <v>22</v>
      </c>
      <c r="AK34" s="175"/>
      <c r="AL34" s="173"/>
      <c r="AM34" s="174"/>
      <c r="AN34" s="174"/>
      <c r="AO34" s="174"/>
      <c r="AP34" s="174"/>
      <c r="AQ34" s="176"/>
      <c r="AR34" s="173"/>
      <c r="AS34" s="174"/>
      <c r="AT34" s="174">
        <v>1</v>
      </c>
      <c r="AU34" s="175"/>
      <c r="AV34" s="173"/>
      <c r="AW34" s="174"/>
      <c r="AX34" s="174"/>
      <c r="AY34" s="174"/>
      <c r="AZ34" s="174"/>
      <c r="BA34" s="174"/>
      <c r="BB34" s="174"/>
      <c r="BC34" s="175"/>
      <c r="BD34" s="173"/>
      <c r="BE34" s="174"/>
      <c r="BF34" s="174"/>
      <c r="BG34" s="174"/>
      <c r="BH34" s="174"/>
      <c r="BI34" s="176"/>
      <c r="BJ34" s="173"/>
      <c r="BK34" s="174"/>
      <c r="BL34" s="174"/>
      <c r="BM34" s="175"/>
      <c r="BN34" s="729" t="s">
        <v>302</v>
      </c>
      <c r="BO34" s="730"/>
      <c r="BP34" s="730"/>
      <c r="BQ34" s="731"/>
      <c r="BR34" s="729"/>
      <c r="BS34" s="730"/>
      <c r="BT34" s="730"/>
      <c r="BU34" s="731"/>
    </row>
    <row r="35" spans="2:73" s="129" customFormat="1" ht="15" customHeight="1" x14ac:dyDescent="0.25">
      <c r="B35" s="130">
        <v>7</v>
      </c>
      <c r="C35" s="754"/>
      <c r="D35" s="755"/>
      <c r="E35" s="734" t="s">
        <v>247</v>
      </c>
      <c r="F35" s="735"/>
      <c r="G35" s="735"/>
      <c r="H35" s="735"/>
      <c r="I35" s="735"/>
      <c r="J35" s="735"/>
      <c r="K35" s="735"/>
      <c r="L35" s="735"/>
      <c r="M35" s="735"/>
      <c r="N35" s="735"/>
      <c r="O35" s="735"/>
      <c r="P35" s="735"/>
      <c r="Q35" s="736"/>
      <c r="R35" s="147">
        <v>3</v>
      </c>
      <c r="S35" s="182"/>
      <c r="T35" s="147">
        <v>90</v>
      </c>
      <c r="U35" s="148"/>
      <c r="V35" s="176">
        <v>90</v>
      </c>
      <c r="W35" s="148"/>
      <c r="X35" s="174"/>
      <c r="Y35" s="174"/>
      <c r="Z35" s="174"/>
      <c r="AA35" s="174"/>
      <c r="AB35" s="174">
        <v>90</v>
      </c>
      <c r="AC35" s="175"/>
      <c r="AD35" s="173">
        <v>30</v>
      </c>
      <c r="AE35" s="174"/>
      <c r="AF35" s="174">
        <v>16</v>
      </c>
      <c r="AG35" s="174"/>
      <c r="AH35" s="174"/>
      <c r="AI35" s="174"/>
      <c r="AJ35" s="174">
        <v>14</v>
      </c>
      <c r="AK35" s="175"/>
      <c r="AL35" s="173"/>
      <c r="AM35" s="174"/>
      <c r="AN35" s="174"/>
      <c r="AO35" s="174"/>
      <c r="AP35" s="174"/>
      <c r="AQ35" s="176"/>
      <c r="AR35" s="173"/>
      <c r="AS35" s="174"/>
      <c r="AT35" s="174">
        <v>1</v>
      </c>
      <c r="AU35" s="175"/>
      <c r="AV35" s="173"/>
      <c r="AW35" s="174"/>
      <c r="AX35" s="174"/>
      <c r="AY35" s="174"/>
      <c r="AZ35" s="174"/>
      <c r="BA35" s="174"/>
      <c r="BB35" s="174"/>
      <c r="BC35" s="175"/>
      <c r="BD35" s="173"/>
      <c r="BE35" s="174"/>
      <c r="BF35" s="174"/>
      <c r="BG35" s="174"/>
      <c r="BH35" s="174"/>
      <c r="BI35" s="176"/>
      <c r="BJ35" s="173"/>
      <c r="BK35" s="174"/>
      <c r="BL35" s="174"/>
      <c r="BM35" s="175"/>
      <c r="BN35" s="729"/>
      <c r="BO35" s="730"/>
      <c r="BP35" s="730"/>
      <c r="BQ35" s="731"/>
      <c r="BR35" s="729"/>
      <c r="BS35" s="730"/>
      <c r="BT35" s="730"/>
      <c r="BU35" s="731"/>
    </row>
    <row r="36" spans="2:73" s="129" customFormat="1" ht="15" customHeight="1" x14ac:dyDescent="0.25">
      <c r="B36" s="130">
        <v>8</v>
      </c>
      <c r="C36" s="754"/>
      <c r="D36" s="755"/>
      <c r="E36" s="734" t="s">
        <v>247</v>
      </c>
      <c r="F36" s="735"/>
      <c r="G36" s="735"/>
      <c r="H36" s="735"/>
      <c r="I36" s="735"/>
      <c r="J36" s="735"/>
      <c r="K36" s="735"/>
      <c r="L36" s="735"/>
      <c r="M36" s="735"/>
      <c r="N36" s="735"/>
      <c r="O36" s="735"/>
      <c r="P36" s="735"/>
      <c r="Q36" s="736"/>
      <c r="R36" s="147">
        <v>3</v>
      </c>
      <c r="S36" s="182"/>
      <c r="T36" s="147">
        <v>90</v>
      </c>
      <c r="U36" s="148"/>
      <c r="V36" s="176">
        <v>90</v>
      </c>
      <c r="W36" s="148"/>
      <c r="X36" s="174"/>
      <c r="Y36" s="174"/>
      <c r="Z36" s="174"/>
      <c r="AA36" s="174"/>
      <c r="AB36" s="174">
        <v>90</v>
      </c>
      <c r="AC36" s="175"/>
      <c r="AD36" s="173">
        <v>30</v>
      </c>
      <c r="AE36" s="174"/>
      <c r="AF36" s="174">
        <v>16</v>
      </c>
      <c r="AG36" s="174"/>
      <c r="AH36" s="174"/>
      <c r="AI36" s="174"/>
      <c r="AJ36" s="174">
        <v>14</v>
      </c>
      <c r="AK36" s="175"/>
      <c r="AL36" s="173"/>
      <c r="AM36" s="174"/>
      <c r="AN36" s="174"/>
      <c r="AO36" s="174"/>
      <c r="AP36" s="174"/>
      <c r="AQ36" s="176"/>
      <c r="AR36" s="173"/>
      <c r="AS36" s="174"/>
      <c r="AT36" s="174">
        <v>1</v>
      </c>
      <c r="AU36" s="175"/>
      <c r="AV36" s="173"/>
      <c r="AW36" s="174"/>
      <c r="AX36" s="174"/>
      <c r="AY36" s="174"/>
      <c r="AZ36" s="174"/>
      <c r="BA36" s="174"/>
      <c r="BB36" s="174"/>
      <c r="BC36" s="175"/>
      <c r="BD36" s="173"/>
      <c r="BE36" s="174"/>
      <c r="BF36" s="174"/>
      <c r="BG36" s="174"/>
      <c r="BH36" s="174"/>
      <c r="BI36" s="176"/>
      <c r="BJ36" s="173"/>
      <c r="BK36" s="174"/>
      <c r="BL36" s="174"/>
      <c r="BM36" s="175"/>
      <c r="BN36" s="729"/>
      <c r="BO36" s="730"/>
      <c r="BP36" s="730"/>
      <c r="BQ36" s="731"/>
      <c r="BR36" s="729"/>
      <c r="BS36" s="730"/>
      <c r="BT36" s="730"/>
      <c r="BU36" s="731"/>
    </row>
    <row r="37" spans="2:73" s="129" customFormat="1" ht="15" customHeight="1" x14ac:dyDescent="0.25">
      <c r="B37" s="130">
        <v>9</v>
      </c>
      <c r="C37" s="754"/>
      <c r="D37" s="755"/>
      <c r="E37" s="734" t="s">
        <v>247</v>
      </c>
      <c r="F37" s="735"/>
      <c r="G37" s="735"/>
      <c r="H37" s="735"/>
      <c r="I37" s="735"/>
      <c r="J37" s="735"/>
      <c r="K37" s="735"/>
      <c r="L37" s="735"/>
      <c r="M37" s="735"/>
      <c r="N37" s="735"/>
      <c r="O37" s="735"/>
      <c r="P37" s="735"/>
      <c r="Q37" s="736"/>
      <c r="R37" s="147">
        <v>3</v>
      </c>
      <c r="S37" s="182"/>
      <c r="T37" s="147">
        <v>90</v>
      </c>
      <c r="U37" s="148"/>
      <c r="V37" s="176">
        <v>90</v>
      </c>
      <c r="W37" s="148"/>
      <c r="X37" s="174"/>
      <c r="Y37" s="174"/>
      <c r="Z37" s="174"/>
      <c r="AA37" s="174"/>
      <c r="AB37" s="174">
        <v>90</v>
      </c>
      <c r="AC37" s="175"/>
      <c r="AD37" s="173">
        <v>30</v>
      </c>
      <c r="AE37" s="174"/>
      <c r="AF37" s="174">
        <v>16</v>
      </c>
      <c r="AG37" s="174"/>
      <c r="AH37" s="174"/>
      <c r="AI37" s="174"/>
      <c r="AJ37" s="174">
        <v>14</v>
      </c>
      <c r="AK37" s="175"/>
      <c r="AL37" s="173"/>
      <c r="AM37" s="174"/>
      <c r="AN37" s="174"/>
      <c r="AO37" s="174"/>
      <c r="AP37" s="174"/>
      <c r="AQ37" s="176"/>
      <c r="AR37" s="173"/>
      <c r="AS37" s="174"/>
      <c r="AT37" s="174">
        <v>1</v>
      </c>
      <c r="AU37" s="175"/>
      <c r="AV37" s="173"/>
      <c r="AW37" s="174"/>
      <c r="AX37" s="174"/>
      <c r="AY37" s="174"/>
      <c r="AZ37" s="174"/>
      <c r="BA37" s="174"/>
      <c r="BB37" s="174"/>
      <c r="BC37" s="175"/>
      <c r="BD37" s="173"/>
      <c r="BE37" s="174"/>
      <c r="BF37" s="174"/>
      <c r="BG37" s="174"/>
      <c r="BH37" s="174"/>
      <c r="BI37" s="176"/>
      <c r="BJ37" s="173"/>
      <c r="BK37" s="174"/>
      <c r="BL37" s="174"/>
      <c r="BM37" s="175"/>
      <c r="BN37" s="729"/>
      <c r="BO37" s="730"/>
      <c r="BP37" s="730"/>
      <c r="BQ37" s="731"/>
      <c r="BR37" s="729"/>
      <c r="BS37" s="730"/>
      <c r="BT37" s="730"/>
      <c r="BU37" s="731"/>
    </row>
    <row r="38" spans="2:73" s="129" customFormat="1" ht="15" customHeight="1" x14ac:dyDescent="0.25">
      <c r="B38" s="130">
        <v>10</v>
      </c>
      <c r="C38" s="754" t="s">
        <v>180</v>
      </c>
      <c r="D38" s="755"/>
      <c r="E38" s="734" t="s">
        <v>161</v>
      </c>
      <c r="F38" s="735"/>
      <c r="G38" s="735"/>
      <c r="H38" s="735"/>
      <c r="I38" s="735"/>
      <c r="J38" s="735"/>
      <c r="K38" s="735"/>
      <c r="L38" s="735"/>
      <c r="M38" s="735"/>
      <c r="N38" s="735"/>
      <c r="O38" s="735"/>
      <c r="P38" s="735"/>
      <c r="Q38" s="736"/>
      <c r="R38" s="147">
        <v>4</v>
      </c>
      <c r="S38" s="182"/>
      <c r="T38" s="147">
        <v>120</v>
      </c>
      <c r="U38" s="148"/>
      <c r="V38" s="176">
        <v>120</v>
      </c>
      <c r="W38" s="148"/>
      <c r="X38" s="174"/>
      <c r="Y38" s="174"/>
      <c r="Z38" s="174"/>
      <c r="AA38" s="174"/>
      <c r="AB38" s="174">
        <v>120</v>
      </c>
      <c r="AC38" s="175"/>
      <c r="AD38" s="362"/>
      <c r="AE38" s="177"/>
      <c r="AF38" s="177"/>
      <c r="AG38" s="177"/>
      <c r="AH38" s="177"/>
      <c r="AI38" s="177"/>
      <c r="AJ38" s="177"/>
      <c r="AK38" s="177"/>
      <c r="AL38" s="173"/>
      <c r="AM38" s="174"/>
      <c r="AN38" s="174"/>
      <c r="AO38" s="174"/>
      <c r="AP38" s="174"/>
      <c r="AQ38" s="176"/>
      <c r="AR38" s="173"/>
      <c r="AS38" s="174"/>
      <c r="AT38" s="174"/>
      <c r="AU38" s="175"/>
      <c r="AV38" s="221">
        <v>44</v>
      </c>
      <c r="AW38" s="156"/>
      <c r="AX38" s="155">
        <v>24</v>
      </c>
      <c r="AY38" s="156"/>
      <c r="AZ38" s="155"/>
      <c r="BA38" s="156"/>
      <c r="BB38" s="155">
        <v>20</v>
      </c>
      <c r="BC38" s="223"/>
      <c r="BD38" s="173"/>
      <c r="BE38" s="174"/>
      <c r="BF38" s="174"/>
      <c r="BG38" s="174"/>
      <c r="BH38" s="174"/>
      <c r="BI38" s="176"/>
      <c r="BJ38" s="173">
        <v>1</v>
      </c>
      <c r="BK38" s="174"/>
      <c r="BL38" s="174"/>
      <c r="BM38" s="175"/>
      <c r="BN38" s="729" t="s">
        <v>302</v>
      </c>
      <c r="BO38" s="730"/>
      <c r="BP38" s="730"/>
      <c r="BQ38" s="731"/>
      <c r="BR38" s="729"/>
      <c r="BS38" s="730"/>
      <c r="BT38" s="730"/>
      <c r="BU38" s="731"/>
    </row>
    <row r="39" spans="2:73" s="129" customFormat="1" ht="15" customHeight="1" x14ac:dyDescent="0.25">
      <c r="B39" s="130">
        <v>11</v>
      </c>
      <c r="C39" s="756" t="s">
        <v>181</v>
      </c>
      <c r="D39" s="757"/>
      <c r="E39" s="734" t="s">
        <v>162</v>
      </c>
      <c r="F39" s="735"/>
      <c r="G39" s="735"/>
      <c r="H39" s="735"/>
      <c r="I39" s="735"/>
      <c r="J39" s="735"/>
      <c r="K39" s="735"/>
      <c r="L39" s="735"/>
      <c r="M39" s="735"/>
      <c r="N39" s="735"/>
      <c r="O39" s="735"/>
      <c r="P39" s="735"/>
      <c r="Q39" s="736"/>
      <c r="R39" s="745">
        <v>4</v>
      </c>
      <c r="S39" s="748"/>
      <c r="T39" s="745">
        <v>120</v>
      </c>
      <c r="U39" s="746"/>
      <c r="V39" s="747">
        <v>120</v>
      </c>
      <c r="W39" s="746"/>
      <c r="X39" s="747"/>
      <c r="Y39" s="746"/>
      <c r="Z39" s="747"/>
      <c r="AA39" s="746"/>
      <c r="AB39" s="747">
        <v>120</v>
      </c>
      <c r="AC39" s="748"/>
      <c r="AD39" s="173"/>
      <c r="AE39" s="174"/>
      <c r="AF39" s="174"/>
      <c r="AG39" s="174"/>
      <c r="AH39" s="174"/>
      <c r="AI39" s="174"/>
      <c r="AJ39" s="174"/>
      <c r="AK39" s="175"/>
      <c r="AL39" s="173"/>
      <c r="AM39" s="174"/>
      <c r="AN39" s="174"/>
      <c r="AO39" s="174"/>
      <c r="AP39" s="174"/>
      <c r="AQ39" s="176"/>
      <c r="AR39" s="173"/>
      <c r="AS39" s="174"/>
      <c r="AT39" s="174"/>
      <c r="AU39" s="175"/>
      <c r="AV39" s="221">
        <v>44</v>
      </c>
      <c r="AW39" s="156"/>
      <c r="AX39" s="155">
        <v>24</v>
      </c>
      <c r="AY39" s="156"/>
      <c r="AZ39" s="155"/>
      <c r="BA39" s="156"/>
      <c r="BB39" s="155">
        <v>20</v>
      </c>
      <c r="BC39" s="223"/>
      <c r="BD39" s="173"/>
      <c r="BE39" s="174"/>
      <c r="BF39" s="174"/>
      <c r="BG39" s="174"/>
      <c r="BH39" s="174"/>
      <c r="BI39" s="176"/>
      <c r="BJ39" s="173"/>
      <c r="BK39" s="174"/>
      <c r="BL39" s="174">
        <v>1</v>
      </c>
      <c r="BM39" s="175"/>
      <c r="BN39" s="729" t="s">
        <v>302</v>
      </c>
      <c r="BO39" s="730"/>
      <c r="BP39" s="730"/>
      <c r="BQ39" s="731"/>
      <c r="BR39" s="729"/>
      <c r="BS39" s="730"/>
      <c r="BT39" s="730"/>
      <c r="BU39" s="731"/>
    </row>
    <row r="40" spans="2:73" s="129" customFormat="1" ht="15" customHeight="1" x14ac:dyDescent="0.25">
      <c r="B40" s="130">
        <v>12</v>
      </c>
      <c r="C40" s="732" t="s">
        <v>185</v>
      </c>
      <c r="D40" s="733"/>
      <c r="E40" s="734" t="s">
        <v>166</v>
      </c>
      <c r="F40" s="735"/>
      <c r="G40" s="735"/>
      <c r="H40" s="735"/>
      <c r="I40" s="735"/>
      <c r="J40" s="735"/>
      <c r="K40" s="735"/>
      <c r="L40" s="735"/>
      <c r="M40" s="735"/>
      <c r="N40" s="735"/>
      <c r="O40" s="735"/>
      <c r="P40" s="735"/>
      <c r="Q40" s="736"/>
      <c r="R40" s="147">
        <v>3</v>
      </c>
      <c r="S40" s="182"/>
      <c r="T40" s="147">
        <v>90</v>
      </c>
      <c r="U40" s="148"/>
      <c r="V40" s="176">
        <v>90</v>
      </c>
      <c r="W40" s="148"/>
      <c r="X40" s="174"/>
      <c r="Y40" s="174"/>
      <c r="Z40" s="174"/>
      <c r="AA40" s="174"/>
      <c r="AB40" s="174">
        <v>90</v>
      </c>
      <c r="AC40" s="175"/>
      <c r="AD40" s="173"/>
      <c r="AE40" s="174"/>
      <c r="AF40" s="174"/>
      <c r="AG40" s="174"/>
      <c r="AH40" s="174"/>
      <c r="AI40" s="174"/>
      <c r="AJ40" s="174"/>
      <c r="AK40" s="175"/>
      <c r="AL40" s="173"/>
      <c r="AM40" s="174"/>
      <c r="AN40" s="174"/>
      <c r="AO40" s="174"/>
      <c r="AP40" s="174"/>
      <c r="AQ40" s="176"/>
      <c r="AR40" s="173"/>
      <c r="AS40" s="174"/>
      <c r="AT40" s="174"/>
      <c r="AU40" s="175"/>
      <c r="AV40" s="173">
        <v>30</v>
      </c>
      <c r="AW40" s="174"/>
      <c r="AX40" s="174">
        <v>16</v>
      </c>
      <c r="AY40" s="174"/>
      <c r="AZ40" s="174"/>
      <c r="BA40" s="174"/>
      <c r="BB40" s="174">
        <v>14</v>
      </c>
      <c r="BC40" s="175"/>
      <c r="BD40" s="173"/>
      <c r="BE40" s="174"/>
      <c r="BF40" s="174"/>
      <c r="BG40" s="174"/>
      <c r="BH40" s="174"/>
      <c r="BI40" s="176"/>
      <c r="BJ40" s="173">
        <v>1</v>
      </c>
      <c r="BK40" s="174"/>
      <c r="BL40" s="174"/>
      <c r="BM40" s="175"/>
      <c r="BN40" s="729" t="s">
        <v>303</v>
      </c>
      <c r="BO40" s="730"/>
      <c r="BP40" s="730"/>
      <c r="BQ40" s="731"/>
      <c r="BR40" s="729"/>
      <c r="BS40" s="730"/>
      <c r="BT40" s="730"/>
      <c r="BU40" s="731"/>
    </row>
    <row r="41" spans="2:73" s="129" customFormat="1" ht="15" customHeight="1" x14ac:dyDescent="0.25">
      <c r="B41" s="130">
        <v>13</v>
      </c>
      <c r="C41" s="754" t="s">
        <v>187</v>
      </c>
      <c r="D41" s="755"/>
      <c r="E41" s="734" t="s">
        <v>168</v>
      </c>
      <c r="F41" s="735"/>
      <c r="G41" s="735"/>
      <c r="H41" s="735"/>
      <c r="I41" s="735"/>
      <c r="J41" s="735"/>
      <c r="K41" s="735"/>
      <c r="L41" s="735"/>
      <c r="M41" s="735"/>
      <c r="N41" s="735"/>
      <c r="O41" s="735"/>
      <c r="P41" s="735"/>
      <c r="Q41" s="736"/>
      <c r="R41" s="147">
        <v>4</v>
      </c>
      <c r="S41" s="182"/>
      <c r="T41" s="147">
        <v>120</v>
      </c>
      <c r="U41" s="148"/>
      <c r="V41" s="176">
        <v>120</v>
      </c>
      <c r="W41" s="148"/>
      <c r="X41" s="174"/>
      <c r="Y41" s="174"/>
      <c r="Z41" s="174"/>
      <c r="AA41" s="174"/>
      <c r="AB41" s="174">
        <v>120</v>
      </c>
      <c r="AC41" s="175"/>
      <c r="AD41" s="173"/>
      <c r="AE41" s="174"/>
      <c r="AF41" s="174"/>
      <c r="AG41" s="174"/>
      <c r="AH41" s="174"/>
      <c r="AI41" s="174"/>
      <c r="AJ41" s="174"/>
      <c r="AK41" s="175"/>
      <c r="AL41" s="173"/>
      <c r="AM41" s="174"/>
      <c r="AN41" s="174"/>
      <c r="AO41" s="174"/>
      <c r="AP41" s="174"/>
      <c r="AQ41" s="176"/>
      <c r="AR41" s="173"/>
      <c r="AS41" s="174"/>
      <c r="AT41" s="174"/>
      <c r="AU41" s="175"/>
      <c r="AV41" s="173">
        <v>44</v>
      </c>
      <c r="AW41" s="174"/>
      <c r="AX41" s="174">
        <v>22</v>
      </c>
      <c r="AY41" s="174"/>
      <c r="AZ41" s="174"/>
      <c r="BA41" s="174"/>
      <c r="BB41" s="174">
        <v>22</v>
      </c>
      <c r="BC41" s="175"/>
      <c r="BD41" s="173"/>
      <c r="BE41" s="174"/>
      <c r="BF41" s="174"/>
      <c r="BG41" s="174"/>
      <c r="BH41" s="174"/>
      <c r="BI41" s="176"/>
      <c r="BJ41" s="173">
        <v>1</v>
      </c>
      <c r="BK41" s="174"/>
      <c r="BL41" s="174"/>
      <c r="BM41" s="175"/>
      <c r="BN41" s="729" t="s">
        <v>302</v>
      </c>
      <c r="BO41" s="730"/>
      <c r="BP41" s="730"/>
      <c r="BQ41" s="731"/>
      <c r="BR41" s="729"/>
      <c r="BS41" s="730"/>
      <c r="BT41" s="730"/>
      <c r="BU41" s="731"/>
    </row>
    <row r="42" spans="2:73" s="129" customFormat="1" ht="26.25" customHeight="1" x14ac:dyDescent="0.25">
      <c r="B42" s="130">
        <v>14</v>
      </c>
      <c r="C42" s="758" t="s">
        <v>188</v>
      </c>
      <c r="D42" s="759"/>
      <c r="E42" s="737" t="s">
        <v>169</v>
      </c>
      <c r="F42" s="738"/>
      <c r="G42" s="738"/>
      <c r="H42" s="738"/>
      <c r="I42" s="738"/>
      <c r="J42" s="738"/>
      <c r="K42" s="738"/>
      <c r="L42" s="738"/>
      <c r="M42" s="738"/>
      <c r="N42" s="738"/>
      <c r="O42" s="738"/>
      <c r="P42" s="738"/>
      <c r="Q42" s="739"/>
      <c r="R42" s="147">
        <v>3</v>
      </c>
      <c r="S42" s="182"/>
      <c r="T42" s="147">
        <v>90</v>
      </c>
      <c r="U42" s="148"/>
      <c r="V42" s="176">
        <v>90</v>
      </c>
      <c r="W42" s="148"/>
      <c r="X42" s="174"/>
      <c r="Y42" s="174"/>
      <c r="Z42" s="174"/>
      <c r="AA42" s="174"/>
      <c r="AB42" s="174">
        <v>90</v>
      </c>
      <c r="AC42" s="175"/>
      <c r="AD42" s="173"/>
      <c r="AE42" s="174"/>
      <c r="AF42" s="174"/>
      <c r="AG42" s="174"/>
      <c r="AH42" s="174"/>
      <c r="AI42" s="174"/>
      <c r="AJ42" s="174"/>
      <c r="AK42" s="175"/>
      <c r="AL42" s="147"/>
      <c r="AM42" s="148"/>
      <c r="AN42" s="176"/>
      <c r="AO42" s="148"/>
      <c r="AP42" s="176"/>
      <c r="AQ42" s="182"/>
      <c r="AR42" s="147"/>
      <c r="AS42" s="148"/>
      <c r="AT42" s="174"/>
      <c r="AU42" s="175"/>
      <c r="AV42" s="173">
        <v>30</v>
      </c>
      <c r="AW42" s="174"/>
      <c r="AX42" s="174">
        <v>16</v>
      </c>
      <c r="AY42" s="174"/>
      <c r="AZ42" s="174"/>
      <c r="BA42" s="174"/>
      <c r="BB42" s="174">
        <v>14</v>
      </c>
      <c r="BC42" s="175"/>
      <c r="BD42" s="173"/>
      <c r="BE42" s="174"/>
      <c r="BF42" s="174"/>
      <c r="BG42" s="174"/>
      <c r="BH42" s="174"/>
      <c r="BI42" s="176"/>
      <c r="BJ42" s="173"/>
      <c r="BK42" s="174"/>
      <c r="BL42" s="174">
        <v>1</v>
      </c>
      <c r="BM42" s="175"/>
      <c r="BN42" s="729" t="s">
        <v>304</v>
      </c>
      <c r="BO42" s="730"/>
      <c r="BP42" s="730"/>
      <c r="BQ42" s="731"/>
      <c r="BR42" s="729"/>
      <c r="BS42" s="730"/>
      <c r="BT42" s="730"/>
      <c r="BU42" s="731"/>
    </row>
    <row r="43" spans="2:73" s="129" customFormat="1" ht="15" customHeight="1" x14ac:dyDescent="0.25">
      <c r="B43" s="130">
        <v>15</v>
      </c>
      <c r="C43" s="754"/>
      <c r="D43" s="755"/>
      <c r="E43" s="734" t="s">
        <v>247</v>
      </c>
      <c r="F43" s="735"/>
      <c r="G43" s="735"/>
      <c r="H43" s="735"/>
      <c r="I43" s="735"/>
      <c r="J43" s="735"/>
      <c r="K43" s="735"/>
      <c r="L43" s="735"/>
      <c r="M43" s="735"/>
      <c r="N43" s="735"/>
      <c r="O43" s="735"/>
      <c r="P43" s="735"/>
      <c r="Q43" s="736"/>
      <c r="R43" s="147">
        <v>3</v>
      </c>
      <c r="S43" s="182"/>
      <c r="T43" s="147">
        <v>90</v>
      </c>
      <c r="U43" s="148"/>
      <c r="V43" s="176">
        <v>90</v>
      </c>
      <c r="W43" s="148"/>
      <c r="X43" s="174"/>
      <c r="Y43" s="174"/>
      <c r="Z43" s="174"/>
      <c r="AA43" s="174"/>
      <c r="AB43" s="174">
        <v>90</v>
      </c>
      <c r="AC43" s="175"/>
      <c r="AD43" s="173"/>
      <c r="AE43" s="174"/>
      <c r="AF43" s="174"/>
      <c r="AG43" s="174"/>
      <c r="AH43" s="174"/>
      <c r="AI43" s="174"/>
      <c r="AJ43" s="174"/>
      <c r="AK43" s="175"/>
      <c r="AL43" s="173"/>
      <c r="AM43" s="174"/>
      <c r="AN43" s="174"/>
      <c r="AO43" s="174"/>
      <c r="AP43" s="174"/>
      <c r="AQ43" s="176"/>
      <c r="AR43" s="173"/>
      <c r="AS43" s="174"/>
      <c r="AT43" s="174"/>
      <c r="AU43" s="175"/>
      <c r="AV43" s="173">
        <v>30</v>
      </c>
      <c r="AW43" s="174"/>
      <c r="AX43" s="174">
        <v>16</v>
      </c>
      <c r="AY43" s="174"/>
      <c r="AZ43" s="174"/>
      <c r="BA43" s="174"/>
      <c r="BB43" s="174">
        <v>14</v>
      </c>
      <c r="BC43" s="175"/>
      <c r="BD43" s="173"/>
      <c r="BE43" s="174"/>
      <c r="BF43" s="174"/>
      <c r="BG43" s="174"/>
      <c r="BH43" s="174"/>
      <c r="BI43" s="176"/>
      <c r="BJ43" s="173"/>
      <c r="BK43" s="174"/>
      <c r="BL43" s="174">
        <v>1</v>
      </c>
      <c r="BM43" s="175"/>
      <c r="BN43" s="729"/>
      <c r="BO43" s="730"/>
      <c r="BP43" s="730"/>
      <c r="BQ43" s="731"/>
      <c r="BR43" s="729"/>
      <c r="BS43" s="730"/>
      <c r="BT43" s="730"/>
      <c r="BU43" s="731"/>
    </row>
    <row r="44" spans="2:73" s="129" customFormat="1" ht="15" customHeight="1" x14ac:dyDescent="0.25">
      <c r="B44" s="130">
        <v>16</v>
      </c>
      <c r="C44" s="754"/>
      <c r="D44" s="755"/>
      <c r="E44" s="734" t="s">
        <v>247</v>
      </c>
      <c r="F44" s="735"/>
      <c r="G44" s="735"/>
      <c r="H44" s="735"/>
      <c r="I44" s="735"/>
      <c r="J44" s="735"/>
      <c r="K44" s="735"/>
      <c r="L44" s="735"/>
      <c r="M44" s="735"/>
      <c r="N44" s="735"/>
      <c r="O44" s="735"/>
      <c r="P44" s="735"/>
      <c r="Q44" s="736"/>
      <c r="R44" s="147">
        <v>3</v>
      </c>
      <c r="S44" s="182"/>
      <c r="T44" s="147">
        <v>90</v>
      </c>
      <c r="U44" s="148"/>
      <c r="V44" s="176">
        <v>90</v>
      </c>
      <c r="W44" s="148"/>
      <c r="X44" s="174"/>
      <c r="Y44" s="174"/>
      <c r="Z44" s="174"/>
      <c r="AA44" s="174"/>
      <c r="AB44" s="174">
        <v>90</v>
      </c>
      <c r="AC44" s="175"/>
      <c r="AD44" s="173"/>
      <c r="AE44" s="174"/>
      <c r="AF44" s="174"/>
      <c r="AG44" s="174"/>
      <c r="AH44" s="174"/>
      <c r="AI44" s="174"/>
      <c r="AJ44" s="174"/>
      <c r="AK44" s="175"/>
      <c r="AL44" s="173"/>
      <c r="AM44" s="174"/>
      <c r="AN44" s="174"/>
      <c r="AO44" s="174"/>
      <c r="AP44" s="174"/>
      <c r="AQ44" s="176"/>
      <c r="AR44" s="173"/>
      <c r="AS44" s="174"/>
      <c r="AT44" s="174"/>
      <c r="AU44" s="175"/>
      <c r="AV44" s="173">
        <v>30</v>
      </c>
      <c r="AW44" s="174"/>
      <c r="AX44" s="174">
        <v>16</v>
      </c>
      <c r="AY44" s="174"/>
      <c r="AZ44" s="174"/>
      <c r="BA44" s="174"/>
      <c r="BB44" s="174">
        <v>14</v>
      </c>
      <c r="BC44" s="175"/>
      <c r="BD44" s="173"/>
      <c r="BE44" s="174"/>
      <c r="BF44" s="174"/>
      <c r="BG44" s="174"/>
      <c r="BH44" s="174"/>
      <c r="BI44" s="176"/>
      <c r="BJ44" s="173"/>
      <c r="BK44" s="174"/>
      <c r="BL44" s="174">
        <v>1</v>
      </c>
      <c r="BM44" s="175"/>
      <c r="BN44" s="729"/>
      <c r="BO44" s="730"/>
      <c r="BP44" s="730"/>
      <c r="BQ44" s="731"/>
      <c r="BR44" s="729"/>
      <c r="BS44" s="730"/>
      <c r="BT44" s="730"/>
      <c r="BU44" s="731"/>
    </row>
    <row r="45" spans="2:73" s="129" customFormat="1" ht="15" customHeight="1" x14ac:dyDescent="0.25">
      <c r="B45" s="130">
        <v>17</v>
      </c>
      <c r="C45" s="754"/>
      <c r="D45" s="755"/>
      <c r="E45" s="734" t="s">
        <v>247</v>
      </c>
      <c r="F45" s="735"/>
      <c r="G45" s="735"/>
      <c r="H45" s="735"/>
      <c r="I45" s="735"/>
      <c r="J45" s="735"/>
      <c r="K45" s="735"/>
      <c r="L45" s="735"/>
      <c r="M45" s="735"/>
      <c r="N45" s="735"/>
      <c r="O45" s="735"/>
      <c r="P45" s="735"/>
      <c r="Q45" s="736"/>
      <c r="R45" s="147">
        <v>3</v>
      </c>
      <c r="S45" s="182"/>
      <c r="T45" s="147">
        <v>90</v>
      </c>
      <c r="U45" s="148"/>
      <c r="V45" s="176">
        <v>90</v>
      </c>
      <c r="W45" s="148"/>
      <c r="X45" s="174"/>
      <c r="Y45" s="174"/>
      <c r="Z45" s="174"/>
      <c r="AA45" s="174"/>
      <c r="AB45" s="174">
        <v>90</v>
      </c>
      <c r="AC45" s="175"/>
      <c r="AD45" s="173"/>
      <c r="AE45" s="174"/>
      <c r="AF45" s="174"/>
      <c r="AG45" s="174"/>
      <c r="AH45" s="174"/>
      <c r="AI45" s="174"/>
      <c r="AJ45" s="174"/>
      <c r="AK45" s="175"/>
      <c r="AL45" s="173"/>
      <c r="AM45" s="174"/>
      <c r="AN45" s="174"/>
      <c r="AO45" s="174"/>
      <c r="AP45" s="174"/>
      <c r="AQ45" s="176"/>
      <c r="AR45" s="173"/>
      <c r="AS45" s="174"/>
      <c r="AT45" s="174"/>
      <c r="AU45" s="175"/>
      <c r="AV45" s="173">
        <v>30</v>
      </c>
      <c r="AW45" s="174"/>
      <c r="AX45" s="174">
        <v>16</v>
      </c>
      <c r="AY45" s="174"/>
      <c r="AZ45" s="174"/>
      <c r="BA45" s="174"/>
      <c r="BB45" s="174">
        <v>14</v>
      </c>
      <c r="BC45" s="175"/>
      <c r="BD45" s="173"/>
      <c r="BE45" s="174"/>
      <c r="BF45" s="174"/>
      <c r="BG45" s="174"/>
      <c r="BH45" s="174"/>
      <c r="BI45" s="176"/>
      <c r="BJ45" s="173"/>
      <c r="BK45" s="174"/>
      <c r="BL45" s="174">
        <v>1</v>
      </c>
      <c r="BM45" s="175"/>
      <c r="BN45" s="729"/>
      <c r="BO45" s="730"/>
      <c r="BP45" s="730"/>
      <c r="BQ45" s="731"/>
      <c r="BR45" s="729"/>
      <c r="BS45" s="730"/>
      <c r="BT45" s="730"/>
      <c r="BU45" s="731"/>
    </row>
    <row r="46" spans="2:73" s="129" customFormat="1" ht="15" customHeight="1" thickBot="1" x14ac:dyDescent="0.3">
      <c r="B46" s="130">
        <v>18</v>
      </c>
      <c r="C46" s="754"/>
      <c r="D46" s="755"/>
      <c r="E46" s="734" t="s">
        <v>247</v>
      </c>
      <c r="F46" s="735"/>
      <c r="G46" s="735"/>
      <c r="H46" s="735"/>
      <c r="I46" s="735"/>
      <c r="J46" s="735"/>
      <c r="K46" s="735"/>
      <c r="L46" s="735"/>
      <c r="M46" s="735"/>
      <c r="N46" s="735"/>
      <c r="O46" s="735"/>
      <c r="P46" s="735"/>
      <c r="Q46" s="736"/>
      <c r="R46" s="147">
        <v>3</v>
      </c>
      <c r="S46" s="182"/>
      <c r="T46" s="147">
        <v>90</v>
      </c>
      <c r="U46" s="148"/>
      <c r="V46" s="176">
        <v>90</v>
      </c>
      <c r="W46" s="148"/>
      <c r="X46" s="174"/>
      <c r="Y46" s="174"/>
      <c r="Z46" s="174"/>
      <c r="AA46" s="174"/>
      <c r="AB46" s="174">
        <v>90</v>
      </c>
      <c r="AC46" s="175"/>
      <c r="AD46" s="173"/>
      <c r="AE46" s="174"/>
      <c r="AF46" s="174"/>
      <c r="AG46" s="174"/>
      <c r="AH46" s="174"/>
      <c r="AI46" s="174"/>
      <c r="AJ46" s="174"/>
      <c r="AK46" s="175"/>
      <c r="AL46" s="173"/>
      <c r="AM46" s="174"/>
      <c r="AN46" s="174"/>
      <c r="AO46" s="174"/>
      <c r="AP46" s="174"/>
      <c r="AQ46" s="176"/>
      <c r="AR46" s="173"/>
      <c r="AS46" s="174"/>
      <c r="AT46" s="174"/>
      <c r="AU46" s="175"/>
      <c r="AV46" s="173">
        <v>30</v>
      </c>
      <c r="AW46" s="174"/>
      <c r="AX46" s="174">
        <v>16</v>
      </c>
      <c r="AY46" s="174"/>
      <c r="AZ46" s="174"/>
      <c r="BA46" s="174"/>
      <c r="BB46" s="174">
        <v>14</v>
      </c>
      <c r="BC46" s="175"/>
      <c r="BD46" s="173"/>
      <c r="BE46" s="174"/>
      <c r="BF46" s="174"/>
      <c r="BG46" s="174"/>
      <c r="BH46" s="174"/>
      <c r="BI46" s="176"/>
      <c r="BJ46" s="173">
        <v>1</v>
      </c>
      <c r="BK46" s="174"/>
      <c r="BL46" s="174"/>
      <c r="BM46" s="175"/>
      <c r="BN46" s="729"/>
      <c r="BO46" s="730"/>
      <c r="BP46" s="730"/>
      <c r="BQ46" s="731"/>
      <c r="BR46" s="729"/>
      <c r="BS46" s="730"/>
      <c r="BT46" s="730"/>
      <c r="BU46" s="731"/>
    </row>
    <row r="47" spans="2:73" ht="15.75" thickBot="1" x14ac:dyDescent="0.3">
      <c r="B47" s="760" t="s">
        <v>68</v>
      </c>
      <c r="C47" s="761"/>
      <c r="D47" s="761"/>
      <c r="E47" s="761"/>
      <c r="F47" s="761"/>
      <c r="G47" s="761"/>
      <c r="H47" s="761"/>
      <c r="I47" s="761"/>
      <c r="J47" s="761"/>
      <c r="K47" s="761"/>
      <c r="L47" s="761"/>
      <c r="M47" s="761"/>
      <c r="N47" s="761"/>
      <c r="O47" s="761"/>
      <c r="P47" s="761"/>
      <c r="Q47" s="762"/>
      <c r="R47" s="763">
        <f>SUM(R28:S46)</f>
        <v>64</v>
      </c>
      <c r="S47" s="764"/>
      <c r="T47" s="765">
        <f>SUM(T29:U46)</f>
        <v>1920</v>
      </c>
      <c r="U47" s="765"/>
      <c r="V47" s="765">
        <f>SUM(V29:W46)</f>
        <v>1920</v>
      </c>
      <c r="W47" s="765"/>
      <c r="X47" s="765">
        <f>SUM(X28:Y46)</f>
        <v>0</v>
      </c>
      <c r="Y47" s="765"/>
      <c r="Z47" s="765">
        <f>SUM(Z28:AA46)</f>
        <v>0</v>
      </c>
      <c r="AA47" s="765"/>
      <c r="AB47" s="765">
        <f>SUM(AB28:AC46)</f>
        <v>1920</v>
      </c>
      <c r="AC47" s="765"/>
      <c r="AD47" s="765">
        <f>SUM(AD28:AE46)</f>
        <v>430</v>
      </c>
      <c r="AE47" s="765"/>
      <c r="AF47" s="765">
        <f>SUM(AF28:AG46)</f>
        <v>226</v>
      </c>
      <c r="AG47" s="765"/>
      <c r="AH47" s="765">
        <f>SUM(AH28:AI46)</f>
        <v>0</v>
      </c>
      <c r="AI47" s="765"/>
      <c r="AJ47" s="765">
        <f>SUM(AJ28:AK46)</f>
        <v>204</v>
      </c>
      <c r="AK47" s="765"/>
      <c r="AL47" s="765">
        <f>SUM(AL28:AM46)</f>
        <v>0</v>
      </c>
      <c r="AM47" s="765"/>
      <c r="AN47" s="765">
        <f>SUM(AN28:AO46)</f>
        <v>0</v>
      </c>
      <c r="AO47" s="765"/>
      <c r="AP47" s="765">
        <f>SUM(AP28:AQ46)</f>
        <v>0</v>
      </c>
      <c r="AQ47" s="765"/>
      <c r="AR47" s="765">
        <f>SUM(AR28:AS46)</f>
        <v>5</v>
      </c>
      <c r="AS47" s="765"/>
      <c r="AT47" s="765">
        <f>SUM(AT28:AU46)</f>
        <v>4</v>
      </c>
      <c r="AU47" s="765"/>
      <c r="AV47" s="765">
        <f>SUM(AV29:AW46)</f>
        <v>312</v>
      </c>
      <c r="AW47" s="765"/>
      <c r="AX47" s="765">
        <f>SUM(AX29:AY46)</f>
        <v>166</v>
      </c>
      <c r="AY47" s="765"/>
      <c r="AZ47" s="765">
        <f>SUM(AZ29:BA46)</f>
        <v>0</v>
      </c>
      <c r="BA47" s="765"/>
      <c r="BB47" s="266">
        <f>SUM(BB29:BC46)</f>
        <v>146</v>
      </c>
      <c r="BC47" s="266"/>
      <c r="BD47" s="765">
        <f>SUM(BD29:BE46)</f>
        <v>0</v>
      </c>
      <c r="BE47" s="765"/>
      <c r="BF47" s="765">
        <f>SUM(BF29:BG46)</f>
        <v>0</v>
      </c>
      <c r="BG47" s="765"/>
      <c r="BH47" s="765">
        <f>SUM(BH29:BI46)</f>
        <v>0</v>
      </c>
      <c r="BI47" s="765"/>
      <c r="BJ47" s="765">
        <f>SUM(BJ29:BK46)</f>
        <v>4</v>
      </c>
      <c r="BK47" s="765"/>
      <c r="BL47" s="765">
        <f>SUM(BL29:BM46)</f>
        <v>5</v>
      </c>
      <c r="BM47" s="765"/>
      <c r="BN47" s="208"/>
      <c r="BO47" s="266"/>
      <c r="BP47" s="266"/>
      <c r="BQ47" s="209"/>
      <c r="BR47" s="208"/>
      <c r="BS47" s="266"/>
      <c r="BT47" s="266"/>
      <c r="BU47" s="209"/>
    </row>
    <row r="48" spans="2:73" x14ac:dyDescent="0.25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6"/>
      <c r="BO48" s="136"/>
      <c r="BP48" s="136"/>
      <c r="BQ48" s="136"/>
      <c r="BR48" s="136"/>
      <c r="BS48" s="136"/>
      <c r="BT48" s="136"/>
      <c r="BU48" s="136"/>
    </row>
    <row r="49" spans="2:73" x14ac:dyDescent="0.25">
      <c r="B49" s="102" t="s">
        <v>305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102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 t="s">
        <v>106</v>
      </c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</row>
    <row r="50" spans="2:73" x14ac:dyDescent="0.25">
      <c r="B50" s="99" t="s">
        <v>306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 t="s">
        <v>307</v>
      </c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 t="s">
        <v>308</v>
      </c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</row>
    <row r="51" spans="2:73" x14ac:dyDescent="0.25">
      <c r="B51" s="99" t="s">
        <v>309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 t="s">
        <v>310</v>
      </c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 t="s">
        <v>311</v>
      </c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</row>
    <row r="52" spans="2:73" x14ac:dyDescent="0.25">
      <c r="B52" s="99" t="s">
        <v>312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 t="s">
        <v>313</v>
      </c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 t="s">
        <v>314</v>
      </c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 t="s">
        <v>315</v>
      </c>
      <c r="AQ52" s="99"/>
      <c r="AR52" s="99"/>
      <c r="AS52" s="99"/>
      <c r="AT52" s="99"/>
      <c r="AU52" s="99"/>
      <c r="AV52" s="99"/>
      <c r="AW52" s="99"/>
      <c r="AX52" s="99"/>
      <c r="AY52" s="99"/>
      <c r="AZ52" s="99" t="s">
        <v>99</v>
      </c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 t="s">
        <v>83</v>
      </c>
      <c r="BO52" s="99"/>
      <c r="BP52" s="99"/>
      <c r="BQ52" s="99"/>
      <c r="BR52" s="99"/>
      <c r="BS52" s="99"/>
      <c r="BT52" s="99"/>
      <c r="BU52" s="99"/>
    </row>
    <row r="53" spans="2:73" x14ac:dyDescent="0.25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BS53" s="99"/>
      <c r="BT53" s="99"/>
      <c r="BU53" s="99"/>
    </row>
  </sheetData>
  <mergeCells count="609">
    <mergeCell ref="BL47:BM47"/>
    <mergeCell ref="BN47:BQ47"/>
    <mergeCell ref="BR47:BU47"/>
    <mergeCell ref="AZ47:BA47"/>
    <mergeCell ref="BB47:BC47"/>
    <mergeCell ref="BD47:BE47"/>
    <mergeCell ref="BF47:BG47"/>
    <mergeCell ref="BH47:BI47"/>
    <mergeCell ref="BJ47:BK47"/>
    <mergeCell ref="AN47:AO47"/>
    <mergeCell ref="AP47:AQ47"/>
    <mergeCell ref="AR47:AS47"/>
    <mergeCell ref="AT47:AU47"/>
    <mergeCell ref="AV47:AW47"/>
    <mergeCell ref="AX47:AY47"/>
    <mergeCell ref="AB47:AC47"/>
    <mergeCell ref="AD47:AE47"/>
    <mergeCell ref="AF47:AG47"/>
    <mergeCell ref="AH47:AI47"/>
    <mergeCell ref="AJ47:AK47"/>
    <mergeCell ref="AL47:AM47"/>
    <mergeCell ref="BJ46:BK46"/>
    <mergeCell ref="BL46:BM46"/>
    <mergeCell ref="BN46:BQ46"/>
    <mergeCell ref="BR46:BU46"/>
    <mergeCell ref="B47:Q47"/>
    <mergeCell ref="R47:S47"/>
    <mergeCell ref="T47:U47"/>
    <mergeCell ref="V47:W47"/>
    <mergeCell ref="X47:Y47"/>
    <mergeCell ref="Z47:AA47"/>
    <mergeCell ref="AX46:AY46"/>
    <mergeCell ref="AZ46:BA46"/>
    <mergeCell ref="BB46:BC46"/>
    <mergeCell ref="BD46:BE46"/>
    <mergeCell ref="BF46:BG46"/>
    <mergeCell ref="BH46:BI46"/>
    <mergeCell ref="AL46:AM46"/>
    <mergeCell ref="AN46:AO46"/>
    <mergeCell ref="AP46:AQ46"/>
    <mergeCell ref="AR46:AS46"/>
    <mergeCell ref="AT46:AU46"/>
    <mergeCell ref="AV46:AW46"/>
    <mergeCell ref="Z46:AA46"/>
    <mergeCell ref="AB46:AC46"/>
    <mergeCell ref="AD46:AE46"/>
    <mergeCell ref="AF46:AG46"/>
    <mergeCell ref="AH46:AI46"/>
    <mergeCell ref="AJ46:AK46"/>
    <mergeCell ref="BJ45:BK45"/>
    <mergeCell ref="BL45:BM45"/>
    <mergeCell ref="BN45:BQ45"/>
    <mergeCell ref="BR45:BU45"/>
    <mergeCell ref="C46:D46"/>
    <mergeCell ref="E46:Q46"/>
    <mergeCell ref="R46:S46"/>
    <mergeCell ref="T46:U46"/>
    <mergeCell ref="V46:W46"/>
    <mergeCell ref="X46:Y46"/>
    <mergeCell ref="AX45:AY45"/>
    <mergeCell ref="AZ45:BA45"/>
    <mergeCell ref="BB45:BC45"/>
    <mergeCell ref="BD45:BE45"/>
    <mergeCell ref="BF45:BG45"/>
    <mergeCell ref="BH45:BI45"/>
    <mergeCell ref="AL45:AM45"/>
    <mergeCell ref="AN45:AO45"/>
    <mergeCell ref="AP45:AQ45"/>
    <mergeCell ref="AR45:AS45"/>
    <mergeCell ref="AT45:AU45"/>
    <mergeCell ref="AV45:AW45"/>
    <mergeCell ref="Z45:AA45"/>
    <mergeCell ref="AB45:AC45"/>
    <mergeCell ref="AD45:AE45"/>
    <mergeCell ref="AF45:AG45"/>
    <mergeCell ref="AH45:AI45"/>
    <mergeCell ref="AJ45:AK45"/>
    <mergeCell ref="BJ44:BK44"/>
    <mergeCell ref="AF44:AG44"/>
    <mergeCell ref="AH44:AI44"/>
    <mergeCell ref="AJ44:AK44"/>
    <mergeCell ref="BL44:BM44"/>
    <mergeCell ref="BN44:BQ44"/>
    <mergeCell ref="BR44:BU44"/>
    <mergeCell ref="C45:D45"/>
    <mergeCell ref="E45:Q45"/>
    <mergeCell ref="R45:S45"/>
    <mergeCell ref="T45:U45"/>
    <mergeCell ref="V45:W45"/>
    <mergeCell ref="X45:Y45"/>
    <mergeCell ref="AX44:AY44"/>
    <mergeCell ref="AZ44:BA44"/>
    <mergeCell ref="BB44:BC44"/>
    <mergeCell ref="BD44:BE44"/>
    <mergeCell ref="BF44:BG44"/>
    <mergeCell ref="BH44:BI44"/>
    <mergeCell ref="AL44:AM44"/>
    <mergeCell ref="AN44:AO44"/>
    <mergeCell ref="AP44:AQ44"/>
    <mergeCell ref="AR44:AS44"/>
    <mergeCell ref="AT44:AU44"/>
    <mergeCell ref="AV44:AW44"/>
    <mergeCell ref="Z44:AA44"/>
    <mergeCell ref="AB44:AC44"/>
    <mergeCell ref="AD44:AE44"/>
    <mergeCell ref="BJ43:BK43"/>
    <mergeCell ref="BL43:BM43"/>
    <mergeCell ref="BN43:BQ43"/>
    <mergeCell ref="BR43:BU43"/>
    <mergeCell ref="C44:D44"/>
    <mergeCell ref="E44:Q44"/>
    <mergeCell ref="R44:S44"/>
    <mergeCell ref="T44:U44"/>
    <mergeCell ref="V44:W44"/>
    <mergeCell ref="X44:Y44"/>
    <mergeCell ref="AX43:AY43"/>
    <mergeCell ref="AZ43:BA43"/>
    <mergeCell ref="BB43:BC43"/>
    <mergeCell ref="BD43:BE43"/>
    <mergeCell ref="BF43:BG43"/>
    <mergeCell ref="BH43:BI43"/>
    <mergeCell ref="AL43:AM43"/>
    <mergeCell ref="AN43:AO43"/>
    <mergeCell ref="AP43:AQ43"/>
    <mergeCell ref="AR43:AS43"/>
    <mergeCell ref="AT43:AU43"/>
    <mergeCell ref="AV43:AW43"/>
    <mergeCell ref="Z43:AA43"/>
    <mergeCell ref="AB43:AC43"/>
    <mergeCell ref="AD43:AE43"/>
    <mergeCell ref="AF43:AG43"/>
    <mergeCell ref="AH43:AI43"/>
    <mergeCell ref="AJ43:AK43"/>
    <mergeCell ref="BJ42:BK42"/>
    <mergeCell ref="BL42:BM42"/>
    <mergeCell ref="BN42:BQ42"/>
    <mergeCell ref="BR42:BU42"/>
    <mergeCell ref="C43:D43"/>
    <mergeCell ref="E43:Q43"/>
    <mergeCell ref="R43:S43"/>
    <mergeCell ref="T43:U43"/>
    <mergeCell ref="V43:W43"/>
    <mergeCell ref="X43:Y43"/>
    <mergeCell ref="AX42:AY42"/>
    <mergeCell ref="AZ42:BA42"/>
    <mergeCell ref="BB42:BC42"/>
    <mergeCell ref="BD42:BE42"/>
    <mergeCell ref="BF42:BG42"/>
    <mergeCell ref="BH42:BI42"/>
    <mergeCell ref="AL42:AM42"/>
    <mergeCell ref="AN42:AO42"/>
    <mergeCell ref="AP42:AQ42"/>
    <mergeCell ref="AR42:AS42"/>
    <mergeCell ref="AT42:AU42"/>
    <mergeCell ref="AV42:AW42"/>
    <mergeCell ref="Z42:AA42"/>
    <mergeCell ref="AB42:AC42"/>
    <mergeCell ref="AD42:AE42"/>
    <mergeCell ref="AF42:AG42"/>
    <mergeCell ref="AH42:AI42"/>
    <mergeCell ref="AJ42:AK42"/>
    <mergeCell ref="BJ41:BK41"/>
    <mergeCell ref="AF41:AG41"/>
    <mergeCell ref="AH41:AI41"/>
    <mergeCell ref="AJ41:AK41"/>
    <mergeCell ref="BL41:BM41"/>
    <mergeCell ref="BN41:BQ41"/>
    <mergeCell ref="BR41:BU41"/>
    <mergeCell ref="C42:D42"/>
    <mergeCell ref="E42:Q42"/>
    <mergeCell ref="R42:S42"/>
    <mergeCell ref="T42:U42"/>
    <mergeCell ref="V42:W42"/>
    <mergeCell ref="X42:Y42"/>
    <mergeCell ref="AX41:AY41"/>
    <mergeCell ref="AZ41:BA41"/>
    <mergeCell ref="BB41:BC41"/>
    <mergeCell ref="BD41:BE41"/>
    <mergeCell ref="BF41:BG41"/>
    <mergeCell ref="BH41:BI41"/>
    <mergeCell ref="AL41:AM41"/>
    <mergeCell ref="AN41:AO41"/>
    <mergeCell ref="AP41:AQ41"/>
    <mergeCell ref="AR41:AS41"/>
    <mergeCell ref="AT41:AU41"/>
    <mergeCell ref="AV41:AW41"/>
    <mergeCell ref="Z41:AA41"/>
    <mergeCell ref="AB41:AC41"/>
    <mergeCell ref="AD41:AE41"/>
    <mergeCell ref="BJ40:BK40"/>
    <mergeCell ref="BL40:BM40"/>
    <mergeCell ref="BN40:BQ40"/>
    <mergeCell ref="BR40:BU40"/>
    <mergeCell ref="C41:D41"/>
    <mergeCell ref="E41:Q41"/>
    <mergeCell ref="R41:S41"/>
    <mergeCell ref="T41:U41"/>
    <mergeCell ref="V41:W41"/>
    <mergeCell ref="X41:Y41"/>
    <mergeCell ref="AX40:AY40"/>
    <mergeCell ref="AZ40:BA40"/>
    <mergeCell ref="BB40:BC40"/>
    <mergeCell ref="BD40:BE40"/>
    <mergeCell ref="BF40:BG40"/>
    <mergeCell ref="BH40:BI40"/>
    <mergeCell ref="AL40:AM40"/>
    <mergeCell ref="AN40:AO40"/>
    <mergeCell ref="AP40:AQ40"/>
    <mergeCell ref="AR40:AS40"/>
    <mergeCell ref="AT40:AU40"/>
    <mergeCell ref="AV40:AW40"/>
    <mergeCell ref="Z40:AA40"/>
    <mergeCell ref="AB40:AC40"/>
    <mergeCell ref="AD40:AE40"/>
    <mergeCell ref="AF40:AG40"/>
    <mergeCell ref="AH40:AI40"/>
    <mergeCell ref="AJ40:AK40"/>
    <mergeCell ref="BJ39:BK39"/>
    <mergeCell ref="BL39:BM39"/>
    <mergeCell ref="BN39:BQ39"/>
    <mergeCell ref="BR39:BU39"/>
    <mergeCell ref="C40:D40"/>
    <mergeCell ref="E40:Q40"/>
    <mergeCell ref="R40:S40"/>
    <mergeCell ref="T40:U40"/>
    <mergeCell ref="V40:W40"/>
    <mergeCell ref="X40:Y40"/>
    <mergeCell ref="AX39:AY39"/>
    <mergeCell ref="AZ39:BA39"/>
    <mergeCell ref="BB39:BC39"/>
    <mergeCell ref="BD39:BE39"/>
    <mergeCell ref="BF39:BG39"/>
    <mergeCell ref="BH39:BI39"/>
    <mergeCell ref="AL39:AM39"/>
    <mergeCell ref="AN39:AO39"/>
    <mergeCell ref="AP39:AQ39"/>
    <mergeCell ref="AR39:AS39"/>
    <mergeCell ref="AT39:AU39"/>
    <mergeCell ref="AV39:AW39"/>
    <mergeCell ref="Z39:AA39"/>
    <mergeCell ref="AB39:AC39"/>
    <mergeCell ref="AD39:AE39"/>
    <mergeCell ref="AF39:AG39"/>
    <mergeCell ref="AH39:AI39"/>
    <mergeCell ref="AJ39:AK39"/>
    <mergeCell ref="BJ38:BK38"/>
    <mergeCell ref="AF38:AG38"/>
    <mergeCell ref="AH38:AI38"/>
    <mergeCell ref="AJ38:AK38"/>
    <mergeCell ref="BL38:BM38"/>
    <mergeCell ref="BN38:BQ38"/>
    <mergeCell ref="BR38:BU38"/>
    <mergeCell ref="C39:D39"/>
    <mergeCell ref="E39:Q39"/>
    <mergeCell ref="R39:S39"/>
    <mergeCell ref="T39:U39"/>
    <mergeCell ref="V39:W39"/>
    <mergeCell ref="X39:Y39"/>
    <mergeCell ref="AX38:AY38"/>
    <mergeCell ref="AZ38:BA38"/>
    <mergeCell ref="BB38:BC38"/>
    <mergeCell ref="BD38:BE38"/>
    <mergeCell ref="BF38:BG38"/>
    <mergeCell ref="BH38:BI38"/>
    <mergeCell ref="AL38:AM38"/>
    <mergeCell ref="AN38:AO38"/>
    <mergeCell ref="AP38:AQ38"/>
    <mergeCell ref="AR38:AS38"/>
    <mergeCell ref="AT38:AU38"/>
    <mergeCell ref="AV38:AW38"/>
    <mergeCell ref="Z38:AA38"/>
    <mergeCell ref="AB38:AC38"/>
    <mergeCell ref="AD38:AE38"/>
    <mergeCell ref="BJ37:BK37"/>
    <mergeCell ref="BL37:BM37"/>
    <mergeCell ref="BN37:BQ37"/>
    <mergeCell ref="BR37:BU37"/>
    <mergeCell ref="C38:D38"/>
    <mergeCell ref="E38:Q38"/>
    <mergeCell ref="R38:S38"/>
    <mergeCell ref="T38:U38"/>
    <mergeCell ref="V38:W38"/>
    <mergeCell ref="X38:Y38"/>
    <mergeCell ref="AX37:AY37"/>
    <mergeCell ref="AZ37:BA37"/>
    <mergeCell ref="BB37:BC37"/>
    <mergeCell ref="BD37:BE37"/>
    <mergeCell ref="BF37:BG37"/>
    <mergeCell ref="BH37:BI37"/>
    <mergeCell ref="AL37:AM37"/>
    <mergeCell ref="AN37:AO37"/>
    <mergeCell ref="AP37:AQ37"/>
    <mergeCell ref="AR37:AS37"/>
    <mergeCell ref="AT37:AU37"/>
    <mergeCell ref="AV37:AW37"/>
    <mergeCell ref="Z37:AA37"/>
    <mergeCell ref="AB37:AC37"/>
    <mergeCell ref="AD37:AE37"/>
    <mergeCell ref="AF37:AG37"/>
    <mergeCell ref="AH37:AI37"/>
    <mergeCell ref="AJ37:AK37"/>
    <mergeCell ref="BJ36:BK36"/>
    <mergeCell ref="BL36:BM36"/>
    <mergeCell ref="BN36:BQ36"/>
    <mergeCell ref="BR36:BU36"/>
    <mergeCell ref="C37:D37"/>
    <mergeCell ref="E37:Q37"/>
    <mergeCell ref="R37:S37"/>
    <mergeCell ref="T37:U37"/>
    <mergeCell ref="V37:W37"/>
    <mergeCell ref="X37:Y37"/>
    <mergeCell ref="AX36:AY36"/>
    <mergeCell ref="AZ36:BA36"/>
    <mergeCell ref="BB36:BC36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BJ35:BK35"/>
    <mergeCell ref="AF35:AG35"/>
    <mergeCell ref="AH35:AI35"/>
    <mergeCell ref="AJ35:AK35"/>
    <mergeCell ref="BL35:BM35"/>
    <mergeCell ref="BN35:BQ35"/>
    <mergeCell ref="BR35:BU35"/>
    <mergeCell ref="C36:D36"/>
    <mergeCell ref="E36:Q36"/>
    <mergeCell ref="R36:S36"/>
    <mergeCell ref="T36:U36"/>
    <mergeCell ref="V36:W36"/>
    <mergeCell ref="X36:Y36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Z35:AA35"/>
    <mergeCell ref="AB35:AC35"/>
    <mergeCell ref="AD35:AE35"/>
    <mergeCell ref="BJ34:BK34"/>
    <mergeCell ref="BL34:BM34"/>
    <mergeCell ref="BN34:BQ34"/>
    <mergeCell ref="BR34:BU34"/>
    <mergeCell ref="C35:D35"/>
    <mergeCell ref="E35:Q35"/>
    <mergeCell ref="R35:S35"/>
    <mergeCell ref="T35:U35"/>
    <mergeCell ref="V35:W35"/>
    <mergeCell ref="X35:Y35"/>
    <mergeCell ref="AX34:AY34"/>
    <mergeCell ref="AZ34:BA34"/>
    <mergeCell ref="BB34:BC34"/>
    <mergeCell ref="BD34:BE34"/>
    <mergeCell ref="BF34:BG34"/>
    <mergeCell ref="BH34:BI34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AD34:AE34"/>
    <mergeCell ref="AF34:AG34"/>
    <mergeCell ref="AH34:AI34"/>
    <mergeCell ref="AJ34:AK34"/>
    <mergeCell ref="BJ33:BK33"/>
    <mergeCell ref="BL33:BM33"/>
    <mergeCell ref="BN33:BQ33"/>
    <mergeCell ref="BR33:BU33"/>
    <mergeCell ref="C34:D34"/>
    <mergeCell ref="E34:Q34"/>
    <mergeCell ref="R34:S34"/>
    <mergeCell ref="T34:U34"/>
    <mergeCell ref="V34:W34"/>
    <mergeCell ref="X34:Y34"/>
    <mergeCell ref="AX33:AY33"/>
    <mergeCell ref="AZ33:BA33"/>
    <mergeCell ref="BB33:BC33"/>
    <mergeCell ref="BD33:BE33"/>
    <mergeCell ref="BF33:BG33"/>
    <mergeCell ref="BH33:BI33"/>
    <mergeCell ref="AL33:AM33"/>
    <mergeCell ref="AN33:AO33"/>
    <mergeCell ref="AP33:AQ33"/>
    <mergeCell ref="AR33:AS33"/>
    <mergeCell ref="AT33:AU33"/>
    <mergeCell ref="AV33:AW33"/>
    <mergeCell ref="Z33:AA33"/>
    <mergeCell ref="AB33:AC33"/>
    <mergeCell ref="AD33:AE33"/>
    <mergeCell ref="AF33:AG33"/>
    <mergeCell ref="AH33:AI33"/>
    <mergeCell ref="AJ33:AK33"/>
    <mergeCell ref="BJ32:BK32"/>
    <mergeCell ref="AF32:AG32"/>
    <mergeCell ref="AH32:AI32"/>
    <mergeCell ref="AJ32:AK32"/>
    <mergeCell ref="BL32:BM32"/>
    <mergeCell ref="BN32:BQ32"/>
    <mergeCell ref="BR32:BU32"/>
    <mergeCell ref="C33:D33"/>
    <mergeCell ref="E33:Q33"/>
    <mergeCell ref="R33:S33"/>
    <mergeCell ref="T33:U33"/>
    <mergeCell ref="V33:W33"/>
    <mergeCell ref="X33:Y33"/>
    <mergeCell ref="AX32:AY32"/>
    <mergeCell ref="AZ32:BA32"/>
    <mergeCell ref="BB32:BC32"/>
    <mergeCell ref="BD32:BE32"/>
    <mergeCell ref="BF32:BG32"/>
    <mergeCell ref="BH32:BI32"/>
    <mergeCell ref="AL32:AM32"/>
    <mergeCell ref="AN32:AO32"/>
    <mergeCell ref="AP32:AQ32"/>
    <mergeCell ref="AR32:AS32"/>
    <mergeCell ref="AT32:AU32"/>
    <mergeCell ref="AV32:AW32"/>
    <mergeCell ref="Z32:AA32"/>
    <mergeCell ref="AB32:AC32"/>
    <mergeCell ref="AD32:AE32"/>
    <mergeCell ref="BJ31:BK31"/>
    <mergeCell ref="BL31:BM31"/>
    <mergeCell ref="BN31:BQ31"/>
    <mergeCell ref="BR31:BU31"/>
    <mergeCell ref="C32:D32"/>
    <mergeCell ref="E32:Q32"/>
    <mergeCell ref="R32:S32"/>
    <mergeCell ref="T32:U32"/>
    <mergeCell ref="V32:W32"/>
    <mergeCell ref="X32:Y32"/>
    <mergeCell ref="AX31:AY31"/>
    <mergeCell ref="AZ31:BA31"/>
    <mergeCell ref="BB31:BC31"/>
    <mergeCell ref="BD31:BE31"/>
    <mergeCell ref="BF31:BG31"/>
    <mergeCell ref="BH31:BI31"/>
    <mergeCell ref="AL31:AM31"/>
    <mergeCell ref="AN31:AO31"/>
    <mergeCell ref="AP31:AQ31"/>
    <mergeCell ref="AR31:AS31"/>
    <mergeCell ref="AT31:AU31"/>
    <mergeCell ref="AV31:AW31"/>
    <mergeCell ref="Z31:AA31"/>
    <mergeCell ref="AB31:AC31"/>
    <mergeCell ref="AD31:AE31"/>
    <mergeCell ref="AF31:AG31"/>
    <mergeCell ref="AH31:AI31"/>
    <mergeCell ref="AJ31:AK31"/>
    <mergeCell ref="BJ30:BK30"/>
    <mergeCell ref="BL30:BM30"/>
    <mergeCell ref="BN30:BQ30"/>
    <mergeCell ref="BR30:BU30"/>
    <mergeCell ref="C31:D31"/>
    <mergeCell ref="E31:Q31"/>
    <mergeCell ref="R31:S31"/>
    <mergeCell ref="T31:U31"/>
    <mergeCell ref="V31:W31"/>
    <mergeCell ref="X31:Y31"/>
    <mergeCell ref="AX30:AY30"/>
    <mergeCell ref="AZ30:BA30"/>
    <mergeCell ref="BB30:BC30"/>
    <mergeCell ref="BD30:BE30"/>
    <mergeCell ref="BF30:BG30"/>
    <mergeCell ref="BH30:BI30"/>
    <mergeCell ref="AL30:AM30"/>
    <mergeCell ref="AN30:AO30"/>
    <mergeCell ref="AP30:AQ30"/>
    <mergeCell ref="AR30:AS30"/>
    <mergeCell ref="AT30:AU30"/>
    <mergeCell ref="AV30:AW30"/>
    <mergeCell ref="Z30:AA30"/>
    <mergeCell ref="AB30:AC30"/>
    <mergeCell ref="AD30:AE30"/>
    <mergeCell ref="AF30:AG30"/>
    <mergeCell ref="AH30:AI30"/>
    <mergeCell ref="AJ30:AK30"/>
    <mergeCell ref="BJ29:BK29"/>
    <mergeCell ref="AF29:AG29"/>
    <mergeCell ref="AH29:AI29"/>
    <mergeCell ref="AJ29:AK29"/>
    <mergeCell ref="BL29:BM29"/>
    <mergeCell ref="BN29:BQ29"/>
    <mergeCell ref="BR29:BU29"/>
    <mergeCell ref="C30:D30"/>
    <mergeCell ref="E30:Q30"/>
    <mergeCell ref="R30:S30"/>
    <mergeCell ref="T30:U30"/>
    <mergeCell ref="V30:W30"/>
    <mergeCell ref="X30:Y30"/>
    <mergeCell ref="AX29:AY29"/>
    <mergeCell ref="AZ29:BA29"/>
    <mergeCell ref="BB29:BC29"/>
    <mergeCell ref="BD29:BE29"/>
    <mergeCell ref="BF29:BG29"/>
    <mergeCell ref="BH29:BI29"/>
    <mergeCell ref="AL29:AM29"/>
    <mergeCell ref="AN29:AO29"/>
    <mergeCell ref="AP29:AQ29"/>
    <mergeCell ref="AR29:AS29"/>
    <mergeCell ref="AT29:AU29"/>
    <mergeCell ref="AV29:AW29"/>
    <mergeCell ref="Z29:AA29"/>
    <mergeCell ref="AB29:AC29"/>
    <mergeCell ref="AD29:AE29"/>
    <mergeCell ref="C29:D29"/>
    <mergeCell ref="E29:Q29"/>
    <mergeCell ref="R29:S29"/>
    <mergeCell ref="T29:U29"/>
    <mergeCell ref="V29:W29"/>
    <mergeCell ref="X29:Y29"/>
    <mergeCell ref="AJ24:AK28"/>
    <mergeCell ref="AR24:AS28"/>
    <mergeCell ref="AT24:AU28"/>
    <mergeCell ref="T22:U28"/>
    <mergeCell ref="V22:W28"/>
    <mergeCell ref="X22:Y28"/>
    <mergeCell ref="Z22:AA28"/>
    <mergeCell ref="AB22:AC28"/>
    <mergeCell ref="AD22:AK22"/>
    <mergeCell ref="AD23:AE28"/>
    <mergeCell ref="AF23:AK23"/>
    <mergeCell ref="AF24:AG28"/>
    <mergeCell ref="AH24:AI28"/>
    <mergeCell ref="BR20:BU28"/>
    <mergeCell ref="AD21:AK21"/>
    <mergeCell ref="AL21:AU21"/>
    <mergeCell ref="AV21:BC21"/>
    <mergeCell ref="BD21:BM21"/>
    <mergeCell ref="AL22:AM28"/>
    <mergeCell ref="AN22:AO28"/>
    <mergeCell ref="AP22:AQ28"/>
    <mergeCell ref="AX24:AY28"/>
    <mergeCell ref="AZ24:BA28"/>
    <mergeCell ref="BB24:BC28"/>
    <mergeCell ref="AR22:AU23"/>
    <mergeCell ref="AV22:BC22"/>
    <mergeCell ref="BD22:BE28"/>
    <mergeCell ref="BF22:BG28"/>
    <mergeCell ref="BH22:BI28"/>
    <mergeCell ref="BJ22:BM23"/>
    <mergeCell ref="AV23:AW28"/>
    <mergeCell ref="AX23:BC23"/>
    <mergeCell ref="BJ24:BK28"/>
    <mergeCell ref="BL24:BM28"/>
    <mergeCell ref="AZ13:BC13"/>
    <mergeCell ref="BD13:BU13"/>
    <mergeCell ref="B15:C15"/>
    <mergeCell ref="B17:I17"/>
    <mergeCell ref="B20:B28"/>
    <mergeCell ref="C20:D28"/>
    <mergeCell ref="E20:Q28"/>
    <mergeCell ref="R20:S28"/>
    <mergeCell ref="T20:AC21"/>
    <mergeCell ref="AD20:AU20"/>
    <mergeCell ref="Z13:AC13"/>
    <mergeCell ref="AD13:AH13"/>
    <mergeCell ref="AI13:AL13"/>
    <mergeCell ref="AM13:AP13"/>
    <mergeCell ref="AQ13:AU13"/>
    <mergeCell ref="AV13:AY13"/>
    <mergeCell ref="B13:C14"/>
    <mergeCell ref="D13:H13"/>
    <mergeCell ref="I13:L13"/>
    <mergeCell ref="M13:P13"/>
    <mergeCell ref="Q13:U13"/>
    <mergeCell ref="V13:Y13"/>
    <mergeCell ref="AV20:BM20"/>
    <mergeCell ref="BN20:BQ28"/>
    <mergeCell ref="B12:S12"/>
    <mergeCell ref="B7:O7"/>
    <mergeCell ref="P7:BF7"/>
    <mergeCell ref="B8:O8"/>
    <mergeCell ref="P8:BF8"/>
    <mergeCell ref="BG8:BU8"/>
    <mergeCell ref="B9:O9"/>
    <mergeCell ref="P9:BF9"/>
    <mergeCell ref="BG9:BU9"/>
    <mergeCell ref="B1:BU1"/>
    <mergeCell ref="B2:BU2"/>
    <mergeCell ref="B3:BU3"/>
    <mergeCell ref="P4:AO4"/>
    <mergeCell ref="B5:BU5"/>
    <mergeCell ref="AE6:AQ6"/>
    <mergeCell ref="P10:BF10"/>
    <mergeCell ref="BG10:BU10"/>
    <mergeCell ref="B11:O11"/>
    <mergeCell ref="P11:BF11"/>
    <mergeCell ref="BG11:B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Навчальний план</vt:lpstr>
      <vt:lpstr>Розподіл предметів по семестрах</vt:lpstr>
      <vt:lpstr>Робочий план 1ск курс 2022-2023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Yulia</cp:lastModifiedBy>
  <cp:lastPrinted>2020-08-26T12:24:49Z</cp:lastPrinted>
  <dcterms:created xsi:type="dcterms:W3CDTF">2016-05-27T06:13:46Z</dcterms:created>
  <dcterms:modified xsi:type="dcterms:W3CDTF">2022-06-01T08:38:24Z</dcterms:modified>
</cp:coreProperties>
</file>